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1  08 3411 Мир Северный округ 77 домов\Лот №1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лот1!$A$1:$CL$46</definedName>
  </definedNames>
  <calcPr calcId="152511"/>
</workbook>
</file>

<file path=xl/calcChain.xml><?xml version="1.0" encoding="utf-8"?>
<calcChain xmlns="http://schemas.openxmlformats.org/spreadsheetml/2006/main">
  <c r="C24" i="3" l="1"/>
  <c r="C28" i="3"/>
  <c r="C38" i="3" s="1"/>
  <c r="CH37" i="3"/>
  <c r="CF37" i="3"/>
  <c r="CH36" i="3"/>
  <c r="CG36" i="3"/>
  <c r="CF36" i="3"/>
  <c r="H29" i="3"/>
  <c r="H30" i="3"/>
  <c r="H31" i="3"/>
  <c r="H32" i="3"/>
  <c r="H33" i="3"/>
  <c r="H34" i="3"/>
  <c r="H35" i="3"/>
  <c r="H11" i="3"/>
  <c r="E36" i="3"/>
  <c r="F36" i="3"/>
  <c r="G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AY36" i="3"/>
  <c r="D36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E11" i="3"/>
  <c r="F11" i="3"/>
  <c r="G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D11" i="3"/>
  <c r="D10" i="3"/>
  <c r="C9" i="3"/>
  <c r="AT9" i="3" l="1"/>
  <c r="AP9" i="3"/>
  <c r="AL9" i="3"/>
  <c r="AH9" i="3"/>
  <c r="AD9" i="3"/>
  <c r="Z9" i="3"/>
  <c r="V9" i="3"/>
  <c r="R9" i="3"/>
  <c r="N9" i="3"/>
  <c r="J9" i="3"/>
  <c r="F9" i="3"/>
  <c r="AU9" i="3"/>
  <c r="AQ9" i="3"/>
  <c r="AM9" i="3"/>
  <c r="AI9" i="3"/>
  <c r="AE9" i="3"/>
  <c r="AA9" i="3"/>
  <c r="W9" i="3"/>
  <c r="S9" i="3"/>
  <c r="O9" i="3"/>
  <c r="K9" i="3"/>
  <c r="AR9" i="3"/>
  <c r="AJ9" i="3"/>
  <c r="AB9" i="3"/>
  <c r="T9" i="3"/>
  <c r="P9" i="3"/>
  <c r="H9" i="3"/>
  <c r="G9" i="3"/>
  <c r="AN9" i="3"/>
  <c r="AF9" i="3"/>
  <c r="X9" i="3"/>
  <c r="L9" i="3"/>
  <c r="AS9" i="3"/>
  <c r="AO9" i="3"/>
  <c r="AK9" i="3"/>
  <c r="AG9" i="3"/>
  <c r="AC9" i="3"/>
  <c r="Y9" i="3"/>
  <c r="U9" i="3"/>
  <c r="Q9" i="3"/>
  <c r="M9" i="3"/>
  <c r="I9" i="3"/>
  <c r="E9" i="3"/>
  <c r="CE35" i="3" l="1"/>
  <c r="CE10" i="3"/>
  <c r="CE9" i="3" s="1"/>
  <c r="CE11" i="3"/>
  <c r="CE15" i="3"/>
  <c r="CE16" i="3"/>
  <c r="CE17" i="3"/>
  <c r="CE18" i="3"/>
  <c r="CE19" i="3"/>
  <c r="CE20" i="3"/>
  <c r="CE25" i="3"/>
  <c r="CE24" i="3" s="1"/>
  <c r="CE26" i="3"/>
  <c r="CE27" i="3"/>
  <c r="CE29" i="3"/>
  <c r="CE30" i="3"/>
  <c r="CE31" i="3"/>
  <c r="CE32" i="3"/>
  <c r="CE33" i="3"/>
  <c r="CE34" i="3"/>
  <c r="CD10" i="3"/>
  <c r="CD11" i="3"/>
  <c r="CD15" i="3"/>
  <c r="CD16" i="3"/>
  <c r="CD17" i="3"/>
  <c r="CD18" i="3"/>
  <c r="CD19" i="3"/>
  <c r="CD20" i="3"/>
  <c r="CD25" i="3"/>
  <c r="CD26" i="3"/>
  <c r="CD27" i="3"/>
  <c r="CD29" i="3"/>
  <c r="CD30" i="3"/>
  <c r="CD31" i="3"/>
  <c r="CD32" i="3"/>
  <c r="CD33" i="3"/>
  <c r="CD34" i="3"/>
  <c r="CB10" i="3"/>
  <c r="CC10" i="3"/>
  <c r="CB11" i="3"/>
  <c r="CC11" i="3"/>
  <c r="CB15" i="3"/>
  <c r="CC15" i="3"/>
  <c r="CB16" i="3"/>
  <c r="CC16" i="3"/>
  <c r="CB17" i="3"/>
  <c r="CC17" i="3"/>
  <c r="CB18" i="3"/>
  <c r="CC18" i="3"/>
  <c r="CB19" i="3"/>
  <c r="CC19" i="3"/>
  <c r="CB20" i="3"/>
  <c r="CC20" i="3"/>
  <c r="CB25" i="3"/>
  <c r="CC25" i="3"/>
  <c r="CB26" i="3"/>
  <c r="CC26" i="3"/>
  <c r="CB27" i="3"/>
  <c r="CC27" i="3"/>
  <c r="CB29" i="3"/>
  <c r="CC29" i="3"/>
  <c r="CB30" i="3"/>
  <c r="CC30" i="3"/>
  <c r="CB31" i="3"/>
  <c r="CC31" i="3"/>
  <c r="CB32" i="3"/>
  <c r="CC32" i="3"/>
  <c r="CB33" i="3"/>
  <c r="CC33" i="3"/>
  <c r="CB34" i="3"/>
  <c r="CC34" i="3"/>
  <c r="CA10" i="3"/>
  <c r="CA9" i="3" s="1"/>
  <c r="CA11" i="3"/>
  <c r="CA15" i="3"/>
  <c r="CA16" i="3"/>
  <c r="CA17" i="3"/>
  <c r="CA18" i="3"/>
  <c r="CA19" i="3"/>
  <c r="CA20" i="3"/>
  <c r="CA25" i="3"/>
  <c r="CA24" i="3" s="1"/>
  <c r="CA26" i="3"/>
  <c r="CA27" i="3"/>
  <c r="CA29" i="3"/>
  <c r="CA30" i="3"/>
  <c r="CA31" i="3"/>
  <c r="CA32" i="3"/>
  <c r="CA33" i="3"/>
  <c r="CA34" i="3"/>
  <c r="BV10" i="3"/>
  <c r="BW10" i="3"/>
  <c r="BX10" i="3"/>
  <c r="BY10" i="3"/>
  <c r="BY9" i="3" s="1"/>
  <c r="BZ10" i="3"/>
  <c r="BV11" i="3"/>
  <c r="BW11" i="3"/>
  <c r="BX11" i="3"/>
  <c r="BY11" i="3"/>
  <c r="BZ11" i="3"/>
  <c r="BV15" i="3"/>
  <c r="BW15" i="3"/>
  <c r="BX15" i="3"/>
  <c r="BY15" i="3"/>
  <c r="BZ15" i="3"/>
  <c r="BV16" i="3"/>
  <c r="BW16" i="3"/>
  <c r="BX16" i="3"/>
  <c r="BY16" i="3"/>
  <c r="BZ16" i="3"/>
  <c r="BV17" i="3"/>
  <c r="BW17" i="3"/>
  <c r="BX17" i="3"/>
  <c r="BY17" i="3"/>
  <c r="BZ17" i="3"/>
  <c r="BV18" i="3"/>
  <c r="BW18" i="3"/>
  <c r="BX18" i="3"/>
  <c r="BY18" i="3"/>
  <c r="BZ18" i="3"/>
  <c r="BV19" i="3"/>
  <c r="BW19" i="3"/>
  <c r="BX19" i="3"/>
  <c r="BY19" i="3"/>
  <c r="BZ19" i="3"/>
  <c r="BV20" i="3"/>
  <c r="BW20" i="3"/>
  <c r="BX20" i="3"/>
  <c r="BY20" i="3"/>
  <c r="BZ20" i="3"/>
  <c r="BV25" i="3"/>
  <c r="BW25" i="3"/>
  <c r="BX25" i="3"/>
  <c r="BY25" i="3"/>
  <c r="BZ25" i="3"/>
  <c r="BV26" i="3"/>
  <c r="BW26" i="3"/>
  <c r="BX26" i="3"/>
  <c r="BY26" i="3"/>
  <c r="BZ26" i="3"/>
  <c r="BV27" i="3"/>
  <c r="BW27" i="3"/>
  <c r="BX27" i="3"/>
  <c r="BY27" i="3"/>
  <c r="BZ27" i="3"/>
  <c r="BV29" i="3"/>
  <c r="BW29" i="3"/>
  <c r="BX29" i="3"/>
  <c r="BY29" i="3"/>
  <c r="BZ29" i="3"/>
  <c r="BV30" i="3"/>
  <c r="BW30" i="3"/>
  <c r="BX30" i="3"/>
  <c r="BY30" i="3"/>
  <c r="BZ30" i="3"/>
  <c r="BV31" i="3"/>
  <c r="BW31" i="3"/>
  <c r="BX31" i="3"/>
  <c r="BY31" i="3"/>
  <c r="BZ31" i="3"/>
  <c r="BV32" i="3"/>
  <c r="BW32" i="3"/>
  <c r="BX32" i="3"/>
  <c r="BY32" i="3"/>
  <c r="BZ32" i="3"/>
  <c r="BV33" i="3"/>
  <c r="BW33" i="3"/>
  <c r="BX33" i="3"/>
  <c r="BY33" i="3"/>
  <c r="BZ33" i="3"/>
  <c r="BV34" i="3"/>
  <c r="BW34" i="3"/>
  <c r="BX34" i="3"/>
  <c r="BY34" i="3"/>
  <c r="BZ34" i="3"/>
  <c r="BV35" i="3"/>
  <c r="BW35" i="3"/>
  <c r="BX35" i="3"/>
  <c r="BY35" i="3"/>
  <c r="BZ35" i="3"/>
  <c r="BX9" i="3" l="1"/>
  <c r="BV14" i="3"/>
  <c r="CB28" i="3"/>
  <c r="BW24" i="3"/>
  <c r="BZ14" i="3"/>
  <c r="BY24" i="3"/>
  <c r="BZ24" i="3"/>
  <c r="BV24" i="3"/>
  <c r="BY14" i="3"/>
  <c r="BW28" i="3"/>
  <c r="BY28" i="3"/>
  <c r="BZ28" i="3"/>
  <c r="BV28" i="3"/>
  <c r="BZ9" i="3"/>
  <c r="BV9" i="3"/>
  <c r="CA28" i="3"/>
  <c r="CA38" i="3" s="1"/>
  <c r="CA14" i="3"/>
  <c r="CC24" i="3"/>
  <c r="CC9" i="3"/>
  <c r="CE28" i="3"/>
  <c r="CE14" i="3"/>
  <c r="CB14" i="3"/>
  <c r="BX24" i="3"/>
  <c r="BW14" i="3"/>
  <c r="CB24" i="3"/>
  <c r="CB9" i="3"/>
  <c r="CD24" i="3"/>
  <c r="CD9" i="3"/>
  <c r="BX14" i="3"/>
  <c r="BX28" i="3"/>
  <c r="BW9" i="3"/>
  <c r="CC28" i="3"/>
  <c r="CC14" i="3"/>
  <c r="CD28" i="3"/>
  <c r="CD14" i="3"/>
  <c r="BX38" i="3" l="1"/>
  <c r="CB38" i="3"/>
  <c r="CC38" i="3"/>
  <c r="BV38" i="3"/>
  <c r="CE38" i="3"/>
  <c r="CD38" i="3"/>
  <c r="BW38" i="3"/>
  <c r="BY38" i="3"/>
  <c r="BZ38" i="3"/>
  <c r="BB35" i="3" l="1"/>
  <c r="BD35" i="3"/>
  <c r="BE35" i="3"/>
  <c r="BH35" i="3"/>
  <c r="BI35" i="3"/>
  <c r="BJ35" i="3"/>
  <c r="BL35" i="3"/>
  <c r="BM35" i="3"/>
  <c r="BN35" i="3"/>
  <c r="BO35" i="3"/>
  <c r="BP35" i="3"/>
  <c r="BQ35" i="3"/>
  <c r="BS35" i="3"/>
  <c r="BT35" i="3"/>
  <c r="BU35" i="3"/>
  <c r="AZ35" i="3"/>
  <c r="E15" i="3" l="1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E29" i="3"/>
  <c r="F29" i="3"/>
  <c r="G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E30" i="3"/>
  <c r="F30" i="3"/>
  <c r="G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E31" i="3"/>
  <c r="F31" i="3"/>
  <c r="G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E32" i="3"/>
  <c r="F32" i="3"/>
  <c r="G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E33" i="3"/>
  <c r="F33" i="3"/>
  <c r="G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E34" i="3"/>
  <c r="F34" i="3"/>
  <c r="G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P35" i="3"/>
  <c r="Q35" i="3"/>
  <c r="AB35" i="3"/>
  <c r="AC35" i="3"/>
  <c r="AD35" i="3"/>
  <c r="AE35" i="3"/>
  <c r="AF35" i="3"/>
  <c r="AK35" i="3"/>
  <c r="AL35" i="3"/>
  <c r="AM35" i="3"/>
  <c r="AN35" i="3"/>
  <c r="AO35" i="3"/>
  <c r="AP35" i="3"/>
  <c r="AQ35" i="3"/>
  <c r="AR35" i="3"/>
  <c r="AS35" i="3"/>
  <c r="AT35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AY11" i="3"/>
  <c r="AY10" i="3"/>
  <c r="AU28" i="3" l="1"/>
  <c r="AS28" i="3"/>
  <c r="AR28" i="3"/>
  <c r="AP28" i="3"/>
  <c r="AM28" i="3"/>
  <c r="AK28" i="3"/>
  <c r="AJ28" i="3"/>
  <c r="AF28" i="3"/>
  <c r="AD28" i="3"/>
  <c r="AB28" i="3"/>
  <c r="Z28" i="3"/>
  <c r="X28" i="3"/>
  <c r="V28" i="3"/>
  <c r="U28" i="3"/>
  <c r="T28" i="3"/>
  <c r="S28" i="3"/>
  <c r="Q28" i="3"/>
  <c r="O28" i="3"/>
  <c r="M28" i="3"/>
  <c r="K28" i="3"/>
  <c r="I28" i="3"/>
  <c r="G28" i="3"/>
  <c r="E28" i="3"/>
  <c r="AU24" i="3"/>
  <c r="AS24" i="3"/>
  <c r="AR24" i="3"/>
  <c r="AP24" i="3"/>
  <c r="AM24" i="3"/>
  <c r="AK24" i="3"/>
  <c r="AJ24" i="3"/>
  <c r="AF24" i="3"/>
  <c r="AD24" i="3"/>
  <c r="AB24" i="3"/>
  <c r="Z24" i="3"/>
  <c r="X24" i="3"/>
  <c r="V24" i="3"/>
  <c r="U24" i="3"/>
  <c r="T24" i="3"/>
  <c r="S24" i="3"/>
  <c r="Q24" i="3"/>
  <c r="O24" i="3"/>
  <c r="M24" i="3"/>
  <c r="K24" i="3"/>
  <c r="I24" i="3"/>
  <c r="G24" i="3"/>
  <c r="E24" i="3"/>
  <c r="AU14" i="3"/>
  <c r="AS14" i="3"/>
  <c r="AR14" i="3"/>
  <c r="AP14" i="3"/>
  <c r="AM14" i="3"/>
  <c r="AK14" i="3"/>
  <c r="AJ14" i="3"/>
  <c r="AF14" i="3"/>
  <c r="AD14" i="3"/>
  <c r="AB14" i="3"/>
  <c r="Z14" i="3"/>
  <c r="X14" i="3"/>
  <c r="V14" i="3"/>
  <c r="U14" i="3"/>
  <c r="T14" i="3"/>
  <c r="S14" i="3"/>
  <c r="Q14" i="3"/>
  <c r="O14" i="3"/>
  <c r="M14" i="3"/>
  <c r="K14" i="3"/>
  <c r="I14" i="3"/>
  <c r="G14" i="3"/>
  <c r="E14" i="3"/>
  <c r="AT28" i="3"/>
  <c r="AQ28" i="3"/>
  <c r="AO28" i="3"/>
  <c r="AN28" i="3"/>
  <c r="AL28" i="3"/>
  <c r="AI28" i="3"/>
  <c r="AH28" i="3"/>
  <c r="AG28" i="3"/>
  <c r="AE28" i="3"/>
  <c r="AC28" i="3"/>
  <c r="AA28" i="3"/>
  <c r="Y28" i="3"/>
  <c r="W28" i="3"/>
  <c r="R28" i="3"/>
  <c r="P28" i="3"/>
  <c r="P38" i="3" s="1"/>
  <c r="N28" i="3"/>
  <c r="L28" i="3"/>
  <c r="J28" i="3"/>
  <c r="H28" i="3"/>
  <c r="H36" i="3" s="1"/>
  <c r="F28" i="3"/>
  <c r="AT24" i="3"/>
  <c r="AQ24" i="3"/>
  <c r="AO24" i="3"/>
  <c r="AN24" i="3"/>
  <c r="AL24" i="3"/>
  <c r="AI24" i="3"/>
  <c r="AH24" i="3"/>
  <c r="AG24" i="3"/>
  <c r="AE24" i="3"/>
  <c r="AC24" i="3"/>
  <c r="AA24" i="3"/>
  <c r="Y24" i="3"/>
  <c r="W24" i="3"/>
  <c r="R24" i="3"/>
  <c r="P24" i="3"/>
  <c r="N24" i="3"/>
  <c r="L24" i="3"/>
  <c r="J24" i="3"/>
  <c r="H24" i="3"/>
  <c r="F24" i="3"/>
  <c r="AT14" i="3"/>
  <c r="AQ14" i="3"/>
  <c r="AO14" i="3"/>
  <c r="AN14" i="3"/>
  <c r="AL14" i="3"/>
  <c r="AI14" i="3"/>
  <c r="AH14" i="3"/>
  <c r="AG14" i="3"/>
  <c r="AE14" i="3"/>
  <c r="AC14" i="3"/>
  <c r="AA14" i="3"/>
  <c r="Y14" i="3"/>
  <c r="W14" i="3"/>
  <c r="R14" i="3"/>
  <c r="P14" i="3"/>
  <c r="N14" i="3"/>
  <c r="L14" i="3"/>
  <c r="J14" i="3"/>
  <c r="H14" i="3"/>
  <c r="F14" i="3"/>
  <c r="AY9" i="3"/>
  <c r="BT28" i="3"/>
  <c r="BR28" i="3"/>
  <c r="BP28" i="3"/>
  <c r="BN28" i="3"/>
  <c r="BL28" i="3"/>
  <c r="BJ28" i="3"/>
  <c r="BH28" i="3"/>
  <c r="BF28" i="3"/>
  <c r="BD28" i="3"/>
  <c r="BB28" i="3"/>
  <c r="AZ28" i="3"/>
  <c r="BT24" i="3"/>
  <c r="BR24" i="3"/>
  <c r="BP24" i="3"/>
  <c r="BN24" i="3"/>
  <c r="BL24" i="3"/>
  <c r="BJ24" i="3"/>
  <c r="BH24" i="3"/>
  <c r="BF24" i="3"/>
  <c r="BD24" i="3"/>
  <c r="BB24" i="3"/>
  <c r="AZ24" i="3"/>
  <c r="BT14" i="3"/>
  <c r="BR14" i="3"/>
  <c r="BP14" i="3"/>
  <c r="BN14" i="3"/>
  <c r="BL14" i="3"/>
  <c r="BJ14" i="3"/>
  <c r="BH14" i="3"/>
  <c r="BF14" i="3"/>
  <c r="BD14" i="3"/>
  <c r="BB14" i="3"/>
  <c r="AZ14" i="3"/>
  <c r="BT9" i="3"/>
  <c r="BR9" i="3"/>
  <c r="BP9" i="3"/>
  <c r="BN9" i="3"/>
  <c r="BL9" i="3"/>
  <c r="BJ9" i="3"/>
  <c r="BH9" i="3"/>
  <c r="BF9" i="3"/>
  <c r="BD9" i="3"/>
  <c r="BB9" i="3"/>
  <c r="AZ9" i="3"/>
  <c r="BU28" i="3"/>
  <c r="BS28" i="3"/>
  <c r="BQ28" i="3"/>
  <c r="BO28" i="3"/>
  <c r="BM28" i="3"/>
  <c r="BK28" i="3"/>
  <c r="BI28" i="3"/>
  <c r="BG28" i="3"/>
  <c r="BE28" i="3"/>
  <c r="BC28" i="3"/>
  <c r="BA28" i="3"/>
  <c r="BU24" i="3"/>
  <c r="BS24" i="3"/>
  <c r="BQ24" i="3"/>
  <c r="BO24" i="3"/>
  <c r="BM24" i="3"/>
  <c r="BK24" i="3"/>
  <c r="BI24" i="3"/>
  <c r="BG24" i="3"/>
  <c r="BE24" i="3"/>
  <c r="BC24" i="3"/>
  <c r="BA24" i="3"/>
  <c r="BU14" i="3"/>
  <c r="BS14" i="3"/>
  <c r="BQ14" i="3"/>
  <c r="BO14" i="3"/>
  <c r="BM14" i="3"/>
  <c r="BK14" i="3"/>
  <c r="BI14" i="3"/>
  <c r="BG14" i="3"/>
  <c r="BE14" i="3"/>
  <c r="BC14" i="3"/>
  <c r="BA14" i="3"/>
  <c r="BU9" i="3"/>
  <c r="BS9" i="3"/>
  <c r="BQ9" i="3"/>
  <c r="BO9" i="3"/>
  <c r="BM9" i="3"/>
  <c r="BK9" i="3"/>
  <c r="BI9" i="3"/>
  <c r="BG9" i="3"/>
  <c r="BE9" i="3"/>
  <c r="BC9" i="3"/>
  <c r="BA9" i="3"/>
  <c r="AD38" i="3" l="1"/>
  <c r="AK38" i="3"/>
  <c r="AO38" i="3"/>
  <c r="AL38" i="3"/>
  <c r="Q38" i="3"/>
  <c r="AR38" i="3"/>
  <c r="AC38" i="3"/>
  <c r="H38" i="3"/>
  <c r="AE38" i="3"/>
  <c r="AN38" i="3"/>
  <c r="AQ38" i="3"/>
  <c r="AT38" i="3"/>
  <c r="AB38" i="3"/>
  <c r="AF38" i="3"/>
  <c r="AM38" i="3"/>
  <c r="AP38" i="3"/>
  <c r="AS38" i="3"/>
  <c r="F38" i="3"/>
  <c r="J38" i="3"/>
  <c r="N38" i="3"/>
  <c r="R38" i="3"/>
  <c r="W38" i="3"/>
  <c r="AA38" i="3"/>
  <c r="AH38" i="3"/>
  <c r="E38" i="3"/>
  <c r="I38" i="3"/>
  <c r="M38" i="3"/>
  <c r="T38" i="3"/>
  <c r="V38" i="3"/>
  <c r="Z38" i="3"/>
  <c r="AJ38" i="3"/>
  <c r="L38" i="3"/>
  <c r="Y38" i="3"/>
  <c r="AG38" i="3"/>
  <c r="AI38" i="3"/>
  <c r="G38" i="3"/>
  <c r="K38" i="3"/>
  <c r="O38" i="3"/>
  <c r="S38" i="3"/>
  <c r="U38" i="3"/>
  <c r="X38" i="3"/>
  <c r="AU38" i="3"/>
  <c r="AZ38" i="3"/>
  <c r="BA38" i="3"/>
  <c r="BB38" i="3" l="1"/>
  <c r="AY34" i="3"/>
  <c r="AY33" i="3"/>
  <c r="AY32" i="3"/>
  <c r="AY31" i="3"/>
  <c r="AY30" i="3"/>
  <c r="AY29" i="3"/>
  <c r="AY27" i="3"/>
  <c r="AY26" i="3"/>
  <c r="AY25" i="3"/>
  <c r="AY20" i="3"/>
  <c r="AY19" i="3"/>
  <c r="AY18" i="3"/>
  <c r="AY17" i="3"/>
  <c r="AY16" i="3"/>
  <c r="AY15" i="3"/>
  <c r="AX28" i="3"/>
  <c r="AX24" i="3"/>
  <c r="AX14" i="3"/>
  <c r="AX9" i="3"/>
  <c r="BC38" i="3" l="1"/>
  <c r="AY28" i="3"/>
  <c r="AY24" i="3"/>
  <c r="AY14" i="3"/>
  <c r="BD38" i="3" l="1"/>
  <c r="BD39" i="3"/>
  <c r="BE38" i="3"/>
  <c r="AY38" i="3"/>
  <c r="BF38" i="3" l="1"/>
  <c r="D34" i="3"/>
  <c r="BG38" i="3" l="1"/>
  <c r="D33" i="3"/>
  <c r="D32" i="3"/>
  <c r="D31" i="3"/>
  <c r="D30" i="3"/>
  <c r="D29" i="3"/>
  <c r="D27" i="3"/>
  <c r="D26" i="3"/>
  <c r="D25" i="3"/>
  <c r="D20" i="3"/>
  <c r="D19" i="3"/>
  <c r="D18" i="3"/>
  <c r="D17" i="3"/>
  <c r="D16" i="3"/>
  <c r="D15" i="3"/>
  <c r="C14" i="3"/>
  <c r="BH38" i="3" l="1"/>
  <c r="D24" i="3"/>
  <c r="D28" i="3"/>
  <c r="BI38" i="3" l="1"/>
  <c r="D14" i="3"/>
  <c r="BJ38" i="3" l="1"/>
  <c r="BK38" i="3" l="1"/>
  <c r="BL38" i="3" l="1"/>
  <c r="BM38" i="3" l="1"/>
  <c r="BN38" i="3" l="1"/>
  <c r="BO38" i="3" l="1"/>
  <c r="BP38" i="3" l="1"/>
  <c r="BQ38" i="3" l="1"/>
  <c r="BR38" i="3" l="1"/>
  <c r="BS38" i="3" l="1"/>
  <c r="BU38" i="3" l="1"/>
  <c r="BT38" i="3"/>
  <c r="D9" i="3"/>
  <c r="D38" i="3" l="1"/>
</calcChain>
</file>

<file path=xl/sharedStrings.xml><?xml version="1.0" encoding="utf-8"?>
<sst xmlns="http://schemas.openxmlformats.org/spreadsheetml/2006/main" count="256" uniqueCount="113">
  <si>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</si>
  <si>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</si>
  <si>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</si>
  <si>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</si>
  <si>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</si>
  <si>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</si>
  <si>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</si>
  <si>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</si>
  <si>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</si>
  <si>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</si>
  <si>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</si>
  <si>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</si>
  <si>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</si>
  <si>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</si>
  <si>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</si>
  <si>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</si>
  <si>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</si>
  <si>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</si>
  <si>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</si>
  <si>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</si>
  <si>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</si>
  <si>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</si>
  <si>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</si>
  <si>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</si>
  <si>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</si>
  <si>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14</t>
  </si>
  <si>
    <t>6</t>
  </si>
  <si>
    <t>25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</si>
  <si>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</si>
  <si>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</si>
  <si>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</si>
  <si>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</si>
  <si>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</si>
  <si>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</si>
  <si>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</si>
  <si>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</si>
  <si>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</si>
  <si>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</si>
  <si>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</si>
  <si>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13. Аварийное обслуживание</t>
  </si>
  <si>
    <t>14. Ремонт кровли, крылец, козырьков, деревянных тротуаров</t>
  </si>
  <si>
    <t>15. Дератизация</t>
  </si>
  <si>
    <t>16. Дезинсекция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</si>
  <si>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</si>
  <si>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</si>
  <si>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</si>
  <si>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</si>
  <si>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</si>
  <si>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</si>
  <si>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</si>
  <si>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</si>
  <si>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 xml:space="preserve">Стоимость на 1 кв. м. общей площади (руб./мес.)         (размер платы в месяц на 1 кв. м.)  </t>
  </si>
  <si>
    <t>МВК      деревянный благоустроенный дом с ХВС, ГВС, канализацией, центральным отоплением</t>
  </si>
  <si>
    <t>Приложение № 2</t>
  </si>
  <si>
    <t xml:space="preserve"> извещению и документации </t>
  </si>
  <si>
    <t>о проведении открытого конкурса</t>
  </si>
  <si>
    <t>27</t>
  </si>
  <si>
    <t>37</t>
  </si>
  <si>
    <t>30</t>
  </si>
  <si>
    <t>32</t>
  </si>
  <si>
    <t>36</t>
  </si>
  <si>
    <t>39</t>
  </si>
  <si>
    <t>41</t>
  </si>
  <si>
    <t>39,1</t>
  </si>
  <si>
    <t>28</t>
  </si>
  <si>
    <t>Ильича ул.</t>
  </si>
  <si>
    <t>15</t>
  </si>
  <si>
    <t>16</t>
  </si>
  <si>
    <t>17</t>
  </si>
  <si>
    <t>18</t>
  </si>
  <si>
    <t>37,1</t>
  </si>
  <si>
    <t>44</t>
  </si>
  <si>
    <t>Целлюлозная, ул.</t>
  </si>
  <si>
    <t>10,1</t>
  </si>
  <si>
    <t>14,1</t>
  </si>
  <si>
    <t>13</t>
  </si>
  <si>
    <t>10</t>
  </si>
  <si>
    <t>Горького, ул.</t>
  </si>
  <si>
    <t>Кировская, ул.</t>
  </si>
  <si>
    <t>2</t>
  </si>
  <si>
    <t>9</t>
  </si>
  <si>
    <t>Орджоникидзе, ул.</t>
  </si>
  <si>
    <t>3</t>
  </si>
  <si>
    <t>5</t>
  </si>
  <si>
    <t>5,1</t>
  </si>
  <si>
    <t>13,1</t>
  </si>
  <si>
    <t>22,1</t>
  </si>
  <si>
    <t>22,2</t>
  </si>
  <si>
    <t>23</t>
  </si>
  <si>
    <t>23,1</t>
  </si>
  <si>
    <t>1</t>
  </si>
  <si>
    <t>19</t>
  </si>
  <si>
    <t>20</t>
  </si>
  <si>
    <t>Партизанская ул.</t>
  </si>
  <si>
    <t>43,1</t>
  </si>
  <si>
    <t>46</t>
  </si>
  <si>
    <t>43</t>
  </si>
  <si>
    <t>38</t>
  </si>
  <si>
    <t>Бергавинова,ул.</t>
  </si>
  <si>
    <t>4</t>
  </si>
  <si>
    <t>7</t>
  </si>
  <si>
    <t>Красных маршалов ул.</t>
  </si>
  <si>
    <t>8</t>
  </si>
  <si>
    <t>12</t>
  </si>
  <si>
    <t>8,1</t>
  </si>
  <si>
    <t>Тельмана, ул.</t>
  </si>
  <si>
    <t>Орджоникидзе ул.</t>
  </si>
  <si>
    <t>Партизанская, ул.</t>
  </si>
  <si>
    <t>48</t>
  </si>
  <si>
    <t>Бергавинова, ул.</t>
  </si>
  <si>
    <t>2,1</t>
  </si>
  <si>
    <t>33,3</t>
  </si>
  <si>
    <t>Лот № 1 Северный территориальный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</si>
</sst>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93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vertical="center"/>
    </xf>
    <xf numFmtId="0" fontId="18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7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left" vertical="center" wrapText="1"/>
    </xf>
    <xf numFmtId="4" fontId="13" fillId="2" borderId="9" xfId="2" applyNumberFormat="1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 wrapText="1"/>
    </xf>
    <xf numFmtId="4" fontId="13" fillId="2" borderId="1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4" fontId="7" fillId="2" borderId="0" xfId="0" applyNumberFormat="1" applyFont="1" applyFill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11" fillId="2" borderId="0" xfId="0" applyFont="1" applyFill="1" applyAlignment="1">
      <alignment vertical="center"/>
    </xf>
    <xf numFmtId="49" fontId="13" fillId="2" borderId="12" xfId="2" applyNumberFormat="1" applyFont="1" applyFill="1" applyBorder="1" applyAlignment="1">
      <alignment horizontal="left" vertical="center" wrapText="1"/>
    </xf>
    <xf numFmtId="49" fontId="13" fillId="2" borderId="10" xfId="2" applyNumberFormat="1" applyFont="1" applyFill="1" applyBorder="1" applyAlignment="1">
      <alignment horizontal="left" vertical="center" wrapText="1"/>
    </xf>
    <xf numFmtId="49" fontId="13" fillId="2" borderId="16" xfId="2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4" fontId="4" fillId="3" borderId="2" xfId="0" applyNumberFormat="1" applyFont="1" applyFill="1" applyBorder="1" applyAlignment="1">
      <alignment horizontal="left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/>
    </xf>
    <xf numFmtId="4" fontId="8" fillId="3" borderId="1" xfId="0" applyNumberFormat="1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" fontId="16" fillId="3" borderId="1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 wrapText="1"/>
    </xf>
    <xf numFmtId="49" fontId="13" fillId="2" borderId="16" xfId="0" applyNumberFormat="1" applyFont="1" applyFill="1" applyBorder="1" applyAlignment="1">
      <alignment horizontal="center" vertical="center" wrapText="1"/>
    </xf>
    <xf numFmtId="49" fontId="13" fillId="2" borderId="17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49" fontId="13" fillId="2" borderId="9" xfId="2" applyNumberFormat="1" applyFont="1" applyFill="1" applyBorder="1" applyAlignment="1">
      <alignment horizontal="center" vertical="center" wrapText="1"/>
    </xf>
    <xf numFmtId="49" fontId="13" fillId="2" borderId="16" xfId="2" applyNumberFormat="1" applyFont="1" applyFill="1" applyBorder="1" applyAlignment="1">
      <alignment horizontal="center" vertical="center" wrapText="1"/>
    </xf>
    <xf numFmtId="49" fontId="13" fillId="2" borderId="12" xfId="2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15" fillId="3" borderId="14" xfId="0" applyNumberFormat="1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 vertical="center" wrapText="1"/>
    </xf>
    <xf numFmtId="4" fontId="15" fillId="3" borderId="16" xfId="0" applyNumberFormat="1" applyFont="1" applyFill="1" applyBorder="1" applyAlignment="1">
      <alignment horizontal="center" vertical="center" wrapText="1"/>
    </xf>
    <xf numFmtId="4" fontId="8" fillId="3" borderId="16" xfId="0" applyNumberFormat="1" applyFont="1" applyFill="1" applyBorder="1" applyAlignment="1">
      <alignment horizontal="center" vertical="center" wrapText="1"/>
    </xf>
    <xf numFmtId="4" fontId="21" fillId="2" borderId="0" xfId="0" applyNumberFormat="1" applyFont="1" applyFill="1" applyBorder="1" applyAlignment="1">
      <alignment horizontal="center" vertical="center"/>
    </xf>
    <xf numFmtId="4" fontId="21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46"/>
  <sheetViews>
    <sheetView tabSelected="1" view="pageBreakPreview" topLeftCell="BD34" zoomScale="86" zoomScaleNormal="100" zoomScaleSheetLayoutView="86" workbookViewId="0">
      <selection activeCell="CG64" sqref="CG64"/>
    </sheetView>
  </sheetViews>
  <sheetFormatPr defaultRowHeight="12.75" x14ac:dyDescent="0.2"/>
  <cols>
    <col min="1" max="1" width="55.5703125" style="39" customWidth="1"/>
    <col min="2" max="2" width="33.140625" style="46" customWidth="1"/>
    <col min="3" max="3" width="20.42578125" style="46" customWidth="1"/>
    <col min="4" max="36" width="9.28515625" style="45" customWidth="1"/>
    <col min="37" max="37" width="8.5703125" style="45" customWidth="1"/>
    <col min="38" max="47" width="9.28515625" style="45" customWidth="1"/>
    <col min="48" max="48" width="48.5703125" style="46" customWidth="1"/>
    <col min="49" max="49" width="26.85546875" style="46" customWidth="1"/>
    <col min="50" max="50" width="22.42578125" style="46" customWidth="1"/>
    <col min="51" max="51" width="9.28515625" style="45" customWidth="1"/>
    <col min="52" max="52" width="11.5703125" style="63" bestFit="1" customWidth="1"/>
    <col min="53" max="53" width="11.5703125" style="64" bestFit="1" customWidth="1"/>
    <col min="54" max="73" width="9.140625" style="63"/>
    <col min="74" max="83" width="9.28515625" style="45" customWidth="1"/>
    <col min="84" max="84" width="16.5703125" style="78" customWidth="1"/>
    <col min="85" max="85" width="12.5703125" style="79" bestFit="1" customWidth="1"/>
    <col min="86" max="86" width="11.5703125" style="79" bestFit="1" customWidth="1"/>
    <col min="87" max="87" width="9.140625" style="65"/>
  </cols>
  <sheetData>
    <row r="1" spans="1:87" s="1" customFormat="1" ht="16.5" customHeight="1" x14ac:dyDescent="0.2">
      <c r="A1" s="66" t="s">
        <v>19</v>
      </c>
      <c r="B1" s="66"/>
      <c r="C1" s="66"/>
      <c r="D1" s="40" t="s">
        <v>53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2"/>
      <c r="AW1" s="42"/>
      <c r="AX1" s="42"/>
      <c r="AY1" s="41"/>
      <c r="AZ1" s="39"/>
      <c r="BA1" s="43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41"/>
      <c r="BW1" s="41"/>
      <c r="BX1" s="41"/>
      <c r="BY1" s="41"/>
      <c r="BZ1" s="41"/>
      <c r="CA1" s="40"/>
      <c r="CB1" s="40"/>
      <c r="CC1" s="40"/>
      <c r="CD1" s="40"/>
      <c r="CE1" s="40"/>
      <c r="CF1" s="35"/>
      <c r="CG1" s="2"/>
      <c r="CH1" s="2"/>
      <c r="CI1" s="15"/>
    </row>
    <row r="2" spans="1:87" s="1" customFormat="1" ht="16.5" customHeight="1" x14ac:dyDescent="0.2">
      <c r="A2" s="66" t="s">
        <v>18</v>
      </c>
      <c r="B2" s="66"/>
      <c r="C2" s="66"/>
      <c r="D2" s="44" t="s">
        <v>54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2"/>
      <c r="AW2" s="42"/>
      <c r="AX2" s="42"/>
      <c r="AY2" s="44"/>
      <c r="AZ2" s="39"/>
      <c r="BA2" s="43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35"/>
      <c r="CG2" s="2"/>
      <c r="CH2" s="2"/>
      <c r="CI2" s="15"/>
    </row>
    <row r="3" spans="1:87" s="1" customFormat="1" ht="16.5" customHeight="1" x14ac:dyDescent="0.2">
      <c r="A3" s="66" t="s">
        <v>17</v>
      </c>
      <c r="B3" s="66"/>
      <c r="C3" s="66"/>
      <c r="D3" s="44" t="s">
        <v>55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2"/>
      <c r="AW3" s="42"/>
      <c r="AX3" s="42"/>
      <c r="AY3" s="44"/>
      <c r="AZ3" s="39"/>
      <c r="BA3" s="43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35"/>
      <c r="CG3" s="2"/>
      <c r="CH3" s="2"/>
      <c r="CI3" s="15"/>
    </row>
    <row r="4" spans="1:87" s="1" customFormat="1" ht="16.5" customHeight="1" x14ac:dyDescent="0.2">
      <c r="A4" s="66" t="s">
        <v>16</v>
      </c>
      <c r="B4" s="66"/>
      <c r="C4" s="66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2"/>
      <c r="AW4" s="42"/>
      <c r="AX4" s="42"/>
      <c r="AY4" s="45"/>
      <c r="AZ4" s="39"/>
      <c r="BA4" s="43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35"/>
      <c r="CG4" s="2"/>
      <c r="CH4" s="2"/>
      <c r="CI4" s="15"/>
    </row>
    <row r="5" spans="1:87" s="1" customFormat="1" x14ac:dyDescent="0.2">
      <c r="A5" s="67" t="s">
        <v>112</v>
      </c>
      <c r="B5" s="46"/>
      <c r="C5" s="46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6"/>
      <c r="AW5" s="46"/>
      <c r="AX5" s="46"/>
      <c r="AY5" s="45"/>
      <c r="AZ5" s="39"/>
      <c r="BA5" s="43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35"/>
      <c r="CG5" s="2"/>
      <c r="CH5" s="2"/>
      <c r="CI5" s="15"/>
    </row>
    <row r="6" spans="1:87" s="1" customFormat="1" ht="15.75" customHeight="1" x14ac:dyDescent="0.2">
      <c r="A6" s="80" t="s">
        <v>15</v>
      </c>
      <c r="B6" s="22" t="s">
        <v>14</v>
      </c>
      <c r="C6" s="23"/>
      <c r="D6" s="10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2"/>
      <c r="AW6" s="12"/>
      <c r="AX6" s="12"/>
      <c r="AY6" s="11"/>
      <c r="AZ6" s="11"/>
      <c r="BA6" s="11"/>
      <c r="BB6" s="11"/>
      <c r="BC6" s="11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11"/>
      <c r="BW6" s="11"/>
      <c r="BX6" s="11"/>
      <c r="BY6" s="11"/>
      <c r="BZ6" s="11"/>
      <c r="CA6" s="12"/>
      <c r="CB6" s="12"/>
      <c r="CC6" s="12"/>
      <c r="CD6" s="12"/>
      <c r="CE6" s="12"/>
      <c r="CF6" s="35"/>
      <c r="CG6" s="2"/>
      <c r="CH6" s="2"/>
      <c r="CI6" s="15"/>
    </row>
    <row r="7" spans="1:87" s="3" customFormat="1" ht="71.25" customHeight="1" x14ac:dyDescent="0.2">
      <c r="A7" s="81"/>
      <c r="B7" s="82" t="s">
        <v>13</v>
      </c>
      <c r="C7" s="83" t="s">
        <v>50</v>
      </c>
      <c r="D7" s="47" t="s">
        <v>65</v>
      </c>
      <c r="E7" s="47" t="s">
        <v>65</v>
      </c>
      <c r="F7" s="47" t="s">
        <v>65</v>
      </c>
      <c r="G7" s="47" t="s">
        <v>65</v>
      </c>
      <c r="H7" s="47" t="s">
        <v>65</v>
      </c>
      <c r="I7" s="47" t="s">
        <v>65</v>
      </c>
      <c r="J7" s="47" t="s">
        <v>72</v>
      </c>
      <c r="K7" s="47" t="s">
        <v>72</v>
      </c>
      <c r="L7" s="47" t="s">
        <v>72</v>
      </c>
      <c r="M7" s="47" t="s">
        <v>72</v>
      </c>
      <c r="N7" s="47" t="s">
        <v>72</v>
      </c>
      <c r="O7" s="47" t="s">
        <v>72</v>
      </c>
      <c r="P7" s="47" t="s">
        <v>72</v>
      </c>
      <c r="Q7" s="47" t="s">
        <v>77</v>
      </c>
      <c r="R7" s="47" t="s">
        <v>77</v>
      </c>
      <c r="S7" s="47" t="s">
        <v>78</v>
      </c>
      <c r="T7" s="47" t="s">
        <v>78</v>
      </c>
      <c r="U7" s="47" t="s">
        <v>81</v>
      </c>
      <c r="V7" s="47" t="s">
        <v>81</v>
      </c>
      <c r="W7" s="47" t="s">
        <v>81</v>
      </c>
      <c r="X7" s="47" t="s">
        <v>81</v>
      </c>
      <c r="Y7" s="47" t="s">
        <v>81</v>
      </c>
      <c r="Z7" s="47" t="s">
        <v>81</v>
      </c>
      <c r="AA7" s="47" t="s">
        <v>81</v>
      </c>
      <c r="AB7" s="47" t="s">
        <v>81</v>
      </c>
      <c r="AC7" s="47" t="s">
        <v>81</v>
      </c>
      <c r="AD7" s="47" t="s">
        <v>81</v>
      </c>
      <c r="AE7" s="47" t="s">
        <v>81</v>
      </c>
      <c r="AF7" s="47" t="s">
        <v>93</v>
      </c>
      <c r="AG7" s="47" t="s">
        <v>93</v>
      </c>
      <c r="AH7" s="47" t="s">
        <v>93</v>
      </c>
      <c r="AI7" s="47" t="s">
        <v>93</v>
      </c>
      <c r="AJ7" s="47" t="s">
        <v>93</v>
      </c>
      <c r="AK7" s="48" t="s">
        <v>93</v>
      </c>
      <c r="AL7" s="49" t="s">
        <v>93</v>
      </c>
      <c r="AM7" s="49" t="s">
        <v>98</v>
      </c>
      <c r="AN7" s="49" t="s">
        <v>98</v>
      </c>
      <c r="AO7" s="49" t="s">
        <v>101</v>
      </c>
      <c r="AP7" s="49" t="s">
        <v>101</v>
      </c>
      <c r="AQ7" s="49" t="s">
        <v>101</v>
      </c>
      <c r="AR7" s="49" t="s">
        <v>101</v>
      </c>
      <c r="AS7" s="49" t="s">
        <v>101</v>
      </c>
      <c r="AT7" s="49" t="s">
        <v>101</v>
      </c>
      <c r="AU7" s="49" t="s">
        <v>101</v>
      </c>
      <c r="AV7" s="86" t="s">
        <v>15</v>
      </c>
      <c r="AW7" s="85" t="s">
        <v>13</v>
      </c>
      <c r="AX7" s="85" t="s">
        <v>52</v>
      </c>
      <c r="AY7" s="73" t="s">
        <v>72</v>
      </c>
      <c r="AZ7" s="73" t="s">
        <v>72</v>
      </c>
      <c r="BA7" s="73" t="s">
        <v>77</v>
      </c>
      <c r="BB7" s="73" t="s">
        <v>77</v>
      </c>
      <c r="BC7" s="73" t="s">
        <v>77</v>
      </c>
      <c r="BD7" s="73" t="s">
        <v>78</v>
      </c>
      <c r="BE7" s="73" t="s">
        <v>78</v>
      </c>
      <c r="BF7" s="73" t="s">
        <v>78</v>
      </c>
      <c r="BG7" s="73" t="s">
        <v>106</v>
      </c>
      <c r="BH7" s="73" t="s">
        <v>106</v>
      </c>
      <c r="BI7" s="73" t="s">
        <v>106</v>
      </c>
      <c r="BJ7" s="73" t="s">
        <v>106</v>
      </c>
      <c r="BK7" s="73" t="s">
        <v>107</v>
      </c>
      <c r="BL7" s="73" t="s">
        <v>109</v>
      </c>
      <c r="BM7" s="74" t="s">
        <v>101</v>
      </c>
      <c r="BN7" s="74" t="s">
        <v>101</v>
      </c>
      <c r="BO7" s="74" t="s">
        <v>101</v>
      </c>
      <c r="BP7" s="74" t="s">
        <v>101</v>
      </c>
      <c r="BQ7" s="74" t="s">
        <v>101</v>
      </c>
      <c r="BR7" s="74" t="s">
        <v>101</v>
      </c>
      <c r="BS7" s="74" t="s">
        <v>101</v>
      </c>
      <c r="BT7" s="73" t="s">
        <v>105</v>
      </c>
      <c r="BU7" s="73" t="s">
        <v>105</v>
      </c>
      <c r="BV7" s="74" t="s">
        <v>101</v>
      </c>
      <c r="BW7" s="70" t="s">
        <v>105</v>
      </c>
      <c r="BX7" s="70" t="s">
        <v>105</v>
      </c>
      <c r="BY7" s="74" t="s">
        <v>101</v>
      </c>
      <c r="BZ7" s="74" t="s">
        <v>98</v>
      </c>
      <c r="CA7" s="75" t="s">
        <v>93</v>
      </c>
      <c r="CB7" s="75" t="s">
        <v>93</v>
      </c>
      <c r="CC7" s="75" t="s">
        <v>93</v>
      </c>
      <c r="CD7" s="75" t="s">
        <v>81</v>
      </c>
      <c r="CE7" s="75" t="s">
        <v>78</v>
      </c>
      <c r="CF7" s="35"/>
      <c r="CG7" s="50"/>
      <c r="CH7" s="50"/>
      <c r="CI7" s="50"/>
    </row>
    <row r="8" spans="1:87" s="3" customFormat="1" ht="22.5" customHeight="1" x14ac:dyDescent="0.2">
      <c r="A8" s="81"/>
      <c r="B8" s="82"/>
      <c r="C8" s="84"/>
      <c r="D8" s="69" t="s">
        <v>61</v>
      </c>
      <c r="E8" s="69" t="s">
        <v>63</v>
      </c>
      <c r="F8" s="69" t="s">
        <v>57</v>
      </c>
      <c r="G8" s="69" t="s">
        <v>70</v>
      </c>
      <c r="H8" s="69" t="s">
        <v>111</v>
      </c>
      <c r="I8" s="70" t="s">
        <v>71</v>
      </c>
      <c r="J8" s="70" t="s">
        <v>73</v>
      </c>
      <c r="K8" s="70" t="s">
        <v>74</v>
      </c>
      <c r="L8" s="70" t="s">
        <v>66</v>
      </c>
      <c r="M8" s="70" t="s">
        <v>75</v>
      </c>
      <c r="N8" s="70" t="s">
        <v>27</v>
      </c>
      <c r="O8" s="70" t="s">
        <v>56</v>
      </c>
      <c r="P8" s="70" t="s">
        <v>76</v>
      </c>
      <c r="Q8" s="70" t="s">
        <v>76</v>
      </c>
      <c r="R8" s="70" t="s">
        <v>66</v>
      </c>
      <c r="S8" s="70" t="s">
        <v>90</v>
      </c>
      <c r="T8" s="70" t="s">
        <v>66</v>
      </c>
      <c r="U8" s="70" t="s">
        <v>82</v>
      </c>
      <c r="V8" s="70" t="s">
        <v>84</v>
      </c>
      <c r="W8" s="70" t="s">
        <v>85</v>
      </c>
      <c r="X8" s="70" t="s">
        <v>86</v>
      </c>
      <c r="Y8" s="70" t="s">
        <v>87</v>
      </c>
      <c r="Z8" s="70" t="s">
        <v>88</v>
      </c>
      <c r="AA8" s="70" t="s">
        <v>89</v>
      </c>
      <c r="AB8" s="70" t="s">
        <v>75</v>
      </c>
      <c r="AC8" s="70" t="s">
        <v>68</v>
      </c>
      <c r="AD8" s="70" t="s">
        <v>91</v>
      </c>
      <c r="AE8" s="70" t="s">
        <v>92</v>
      </c>
      <c r="AF8" s="70" t="s">
        <v>94</v>
      </c>
      <c r="AG8" s="70" t="s">
        <v>95</v>
      </c>
      <c r="AH8" s="70" t="s">
        <v>58</v>
      </c>
      <c r="AI8" s="70" t="s">
        <v>61</v>
      </c>
      <c r="AJ8" s="70" t="s">
        <v>62</v>
      </c>
      <c r="AK8" s="71" t="s">
        <v>60</v>
      </c>
      <c r="AL8" s="70" t="s">
        <v>97</v>
      </c>
      <c r="AM8" s="70" t="s">
        <v>99</v>
      </c>
      <c r="AN8" s="70" t="s">
        <v>100</v>
      </c>
      <c r="AO8" s="70" t="s">
        <v>79</v>
      </c>
      <c r="AP8" s="72" t="s">
        <v>99</v>
      </c>
      <c r="AQ8" s="72" t="s">
        <v>26</v>
      </c>
      <c r="AR8" s="72" t="s">
        <v>100</v>
      </c>
      <c r="AS8" s="72" t="s">
        <v>80</v>
      </c>
      <c r="AT8" s="72" t="s">
        <v>103</v>
      </c>
      <c r="AU8" s="72" t="s">
        <v>104</v>
      </c>
      <c r="AV8" s="86"/>
      <c r="AW8" s="85"/>
      <c r="AX8" s="85"/>
      <c r="AY8" s="73" t="s">
        <v>88</v>
      </c>
      <c r="AZ8" s="73" t="s">
        <v>103</v>
      </c>
      <c r="BA8" s="73" t="s">
        <v>82</v>
      </c>
      <c r="BB8" s="73" t="s">
        <v>99</v>
      </c>
      <c r="BC8" s="73" t="s">
        <v>102</v>
      </c>
      <c r="BD8" s="73" t="s">
        <v>83</v>
      </c>
      <c r="BE8" s="73" t="s">
        <v>100</v>
      </c>
      <c r="BF8" s="73" t="s">
        <v>75</v>
      </c>
      <c r="BG8" s="73" t="s">
        <v>67</v>
      </c>
      <c r="BH8" s="73" t="s">
        <v>100</v>
      </c>
      <c r="BI8" s="73" t="s">
        <v>102</v>
      </c>
      <c r="BJ8" s="73" t="s">
        <v>25</v>
      </c>
      <c r="BK8" s="73" t="s">
        <v>108</v>
      </c>
      <c r="BL8" s="73" t="s">
        <v>82</v>
      </c>
      <c r="BM8" s="73" t="s">
        <v>83</v>
      </c>
      <c r="BN8" s="73" t="s">
        <v>90</v>
      </c>
      <c r="BO8" s="73" t="s">
        <v>82</v>
      </c>
      <c r="BP8" s="73" t="s">
        <v>67</v>
      </c>
      <c r="BQ8" s="73" t="s">
        <v>69</v>
      </c>
      <c r="BR8" s="73" t="s">
        <v>110</v>
      </c>
      <c r="BS8" s="73" t="s">
        <v>68</v>
      </c>
      <c r="BT8" s="73" t="s">
        <v>79</v>
      </c>
      <c r="BU8" s="73" t="s">
        <v>100</v>
      </c>
      <c r="BV8" s="72" t="s">
        <v>76</v>
      </c>
      <c r="BW8" s="72" t="s">
        <v>90</v>
      </c>
      <c r="BX8" s="72" t="s">
        <v>83</v>
      </c>
      <c r="BY8" s="72" t="s">
        <v>102</v>
      </c>
      <c r="BZ8" s="70" t="s">
        <v>25</v>
      </c>
      <c r="CA8" s="70" t="s">
        <v>96</v>
      </c>
      <c r="CB8" s="70" t="s">
        <v>59</v>
      </c>
      <c r="CC8" s="70" t="s">
        <v>64</v>
      </c>
      <c r="CD8" s="70" t="s">
        <v>83</v>
      </c>
      <c r="CE8" s="70" t="s">
        <v>80</v>
      </c>
      <c r="CF8" s="35"/>
      <c r="CG8" s="50"/>
      <c r="CH8" s="50"/>
      <c r="CI8" s="50"/>
    </row>
    <row r="9" spans="1:87" s="1" customFormat="1" ht="12.75" customHeight="1" x14ac:dyDescent="0.2">
      <c r="A9" s="18" t="s">
        <v>12</v>
      </c>
      <c r="B9" s="24"/>
      <c r="C9" s="20">
        <f>SUM(C10:C13)</f>
        <v>1.1700000000000002</v>
      </c>
      <c r="D9" s="5">
        <f t="shared" ref="D9:AU9" si="0">SUM(D10:D13)</f>
        <v>6660.576</v>
      </c>
      <c r="E9" s="5">
        <f t="shared" si="0"/>
        <v>6579.1440000000011</v>
      </c>
      <c r="F9" s="5">
        <f t="shared" si="0"/>
        <v>6530.0040000000008</v>
      </c>
      <c r="G9" s="5">
        <f t="shared" si="0"/>
        <v>6593.1840000000011</v>
      </c>
      <c r="H9" s="5">
        <f t="shared" si="0"/>
        <v>6661.9800000000005</v>
      </c>
      <c r="I9" s="5">
        <f t="shared" si="0"/>
        <v>6389.6040000000012</v>
      </c>
      <c r="J9" s="5">
        <f t="shared" si="0"/>
        <v>7083.1800000000012</v>
      </c>
      <c r="K9" s="5">
        <f t="shared" si="0"/>
        <v>8485.7759999999998</v>
      </c>
      <c r="L9" s="5">
        <f t="shared" si="0"/>
        <v>10406.448</v>
      </c>
      <c r="M9" s="5">
        <f t="shared" si="0"/>
        <v>10332.036000000002</v>
      </c>
      <c r="N9" s="5">
        <f t="shared" si="0"/>
        <v>6506.1360000000004</v>
      </c>
      <c r="O9" s="5">
        <f t="shared" si="0"/>
        <v>6565.1040000000021</v>
      </c>
      <c r="P9" s="5">
        <f t="shared" si="0"/>
        <v>10354.500000000002</v>
      </c>
      <c r="Q9" s="5">
        <f t="shared" si="0"/>
        <v>7418.7359999999999</v>
      </c>
      <c r="R9" s="5">
        <f t="shared" si="0"/>
        <v>7517.0159999999996</v>
      </c>
      <c r="S9" s="5">
        <f t="shared" si="0"/>
        <v>6914.7000000000007</v>
      </c>
      <c r="T9" s="5">
        <f t="shared" si="0"/>
        <v>8178.3000000000011</v>
      </c>
      <c r="U9" s="5">
        <f t="shared" si="0"/>
        <v>7994.3760000000011</v>
      </c>
      <c r="V9" s="5">
        <f t="shared" si="0"/>
        <v>8562.996000000001</v>
      </c>
      <c r="W9" s="5">
        <f t="shared" si="0"/>
        <v>7012.9800000000005</v>
      </c>
      <c r="X9" s="5">
        <f t="shared" si="0"/>
        <v>7296.5880000000006</v>
      </c>
      <c r="Y9" s="5">
        <f t="shared" si="0"/>
        <v>7185.6720000000014</v>
      </c>
      <c r="Z9" s="5">
        <f t="shared" si="0"/>
        <v>10184.616</v>
      </c>
      <c r="AA9" s="5">
        <f t="shared" si="0"/>
        <v>10226.736000000003</v>
      </c>
      <c r="AB9" s="5">
        <f t="shared" si="0"/>
        <v>8445.0600000000013</v>
      </c>
      <c r="AC9" s="5">
        <f t="shared" si="0"/>
        <v>10527.192000000001</v>
      </c>
      <c r="AD9" s="5">
        <f t="shared" si="0"/>
        <v>10385.388000000003</v>
      </c>
      <c r="AE9" s="5">
        <f t="shared" si="0"/>
        <v>10271.664000000001</v>
      </c>
      <c r="AF9" s="5">
        <f t="shared" si="0"/>
        <v>10340.460000000001</v>
      </c>
      <c r="AG9" s="5">
        <f t="shared" si="0"/>
        <v>6718.1400000000012</v>
      </c>
      <c r="AH9" s="5">
        <f t="shared" si="0"/>
        <v>5318.3519999999999</v>
      </c>
      <c r="AI9" s="5">
        <f t="shared" si="0"/>
        <v>6379.7760000000007</v>
      </c>
      <c r="AJ9" s="5">
        <f t="shared" si="0"/>
        <v>10368.540000000003</v>
      </c>
      <c r="AK9" s="5">
        <f t="shared" si="0"/>
        <v>6530.0040000000008</v>
      </c>
      <c r="AL9" s="5">
        <f t="shared" si="0"/>
        <v>10287.108000000002</v>
      </c>
      <c r="AM9" s="5">
        <f t="shared" si="0"/>
        <v>7890.4800000000005</v>
      </c>
      <c r="AN9" s="5">
        <f t="shared" si="0"/>
        <v>7945.2359999999999</v>
      </c>
      <c r="AO9" s="5">
        <f t="shared" si="0"/>
        <v>7487.5320000000011</v>
      </c>
      <c r="AP9" s="5">
        <f t="shared" si="0"/>
        <v>7509.9960000000001</v>
      </c>
      <c r="AQ9" s="5">
        <f t="shared" si="0"/>
        <v>7883.4600000000009</v>
      </c>
      <c r="AR9" s="5">
        <f t="shared" si="0"/>
        <v>7625.1240000000007</v>
      </c>
      <c r="AS9" s="5">
        <f t="shared" si="0"/>
        <v>8109.5040000000008</v>
      </c>
      <c r="AT9" s="5">
        <f t="shared" si="0"/>
        <v>8171.28</v>
      </c>
      <c r="AU9" s="5">
        <f t="shared" si="0"/>
        <v>7071.9480000000003</v>
      </c>
      <c r="AV9" s="51" t="s">
        <v>12</v>
      </c>
      <c r="AW9" s="27"/>
      <c r="AX9" s="20">
        <f>SUM(AX10:AX13)</f>
        <v>0</v>
      </c>
      <c r="AY9" s="5">
        <f t="shared" ref="AY9:BU9" si="1">SUM(AY10:AY13)</f>
        <v>0</v>
      </c>
      <c r="AZ9" s="5">
        <f t="shared" si="1"/>
        <v>0</v>
      </c>
      <c r="BA9" s="5">
        <f t="shared" si="1"/>
        <v>0</v>
      </c>
      <c r="BB9" s="5">
        <f t="shared" si="1"/>
        <v>0</v>
      </c>
      <c r="BC9" s="5">
        <f t="shared" si="1"/>
        <v>0</v>
      </c>
      <c r="BD9" s="5">
        <f t="shared" si="1"/>
        <v>0</v>
      </c>
      <c r="BE9" s="5">
        <f t="shared" si="1"/>
        <v>0</v>
      </c>
      <c r="BF9" s="5">
        <f t="shared" si="1"/>
        <v>0</v>
      </c>
      <c r="BG9" s="5">
        <f t="shared" si="1"/>
        <v>0</v>
      </c>
      <c r="BH9" s="5">
        <f t="shared" si="1"/>
        <v>0</v>
      </c>
      <c r="BI9" s="5">
        <f t="shared" si="1"/>
        <v>0</v>
      </c>
      <c r="BJ9" s="5">
        <f t="shared" si="1"/>
        <v>0</v>
      </c>
      <c r="BK9" s="5">
        <f t="shared" si="1"/>
        <v>0</v>
      </c>
      <c r="BL9" s="5">
        <f t="shared" si="1"/>
        <v>0</v>
      </c>
      <c r="BM9" s="5">
        <f t="shared" si="1"/>
        <v>0</v>
      </c>
      <c r="BN9" s="5">
        <f t="shared" si="1"/>
        <v>0</v>
      </c>
      <c r="BO9" s="5">
        <f t="shared" si="1"/>
        <v>0</v>
      </c>
      <c r="BP9" s="5">
        <f t="shared" si="1"/>
        <v>0</v>
      </c>
      <c r="BQ9" s="5">
        <f t="shared" si="1"/>
        <v>0</v>
      </c>
      <c r="BR9" s="5">
        <f t="shared" si="1"/>
        <v>0</v>
      </c>
      <c r="BS9" s="5">
        <f t="shared" si="1"/>
        <v>0</v>
      </c>
      <c r="BT9" s="5">
        <f t="shared" si="1"/>
        <v>0</v>
      </c>
      <c r="BU9" s="5">
        <f t="shared" si="1"/>
        <v>0</v>
      </c>
      <c r="BV9" s="5">
        <f t="shared" ref="BV9:CA9" si="2">SUM(BV10:BV13)</f>
        <v>0</v>
      </c>
      <c r="BW9" s="5">
        <f t="shared" si="2"/>
        <v>0</v>
      </c>
      <c r="BX9" s="5">
        <f t="shared" si="2"/>
        <v>0</v>
      </c>
      <c r="BY9" s="5">
        <f t="shared" si="2"/>
        <v>0</v>
      </c>
      <c r="BZ9" s="5">
        <f t="shared" si="2"/>
        <v>0</v>
      </c>
      <c r="CA9" s="5">
        <f t="shared" si="2"/>
        <v>0</v>
      </c>
      <c r="CB9" s="5">
        <f t="shared" ref="CB9:CD9" si="3">SUM(CB10:CB13)</f>
        <v>0</v>
      </c>
      <c r="CC9" s="5">
        <f t="shared" si="3"/>
        <v>0</v>
      </c>
      <c r="CD9" s="5">
        <f t="shared" si="3"/>
        <v>0</v>
      </c>
      <c r="CE9" s="5">
        <f t="shared" ref="CE9" si="4">SUM(CE10:CE13)</f>
        <v>0</v>
      </c>
      <c r="CF9" s="35"/>
      <c r="CG9" s="2"/>
      <c r="CH9" s="2"/>
      <c r="CI9" s="15"/>
    </row>
    <row r="10" spans="1:87" s="1" customFormat="1" ht="12.75" customHeight="1" x14ac:dyDescent="0.2">
      <c r="A10" s="17" t="s">
        <v>20</v>
      </c>
      <c r="B10" s="24" t="s">
        <v>45</v>
      </c>
      <c r="C10" s="27">
        <v>1.1200000000000001</v>
      </c>
      <c r="D10" s="14">
        <f>$C$10*D37*12</f>
        <v>6375.9359999999997</v>
      </c>
      <c r="E10" s="14">
        <f t="shared" ref="E10:AU10" si="5">$C$10*E37*12</f>
        <v>6297.9840000000013</v>
      </c>
      <c r="F10" s="14">
        <f t="shared" si="5"/>
        <v>6250.9440000000004</v>
      </c>
      <c r="G10" s="14">
        <f t="shared" si="5"/>
        <v>6311.4240000000009</v>
      </c>
      <c r="H10" s="14">
        <f t="shared" si="5"/>
        <v>6377.2800000000007</v>
      </c>
      <c r="I10" s="14">
        <f t="shared" si="5"/>
        <v>6116.5440000000008</v>
      </c>
      <c r="J10" s="14">
        <f t="shared" si="5"/>
        <v>6780.4800000000014</v>
      </c>
      <c r="K10" s="14">
        <f t="shared" si="5"/>
        <v>8123.1360000000004</v>
      </c>
      <c r="L10" s="14">
        <f t="shared" si="5"/>
        <v>9961.728000000001</v>
      </c>
      <c r="M10" s="14">
        <f t="shared" si="5"/>
        <v>9890.496000000001</v>
      </c>
      <c r="N10" s="14">
        <f t="shared" si="5"/>
        <v>6228.0960000000005</v>
      </c>
      <c r="O10" s="14">
        <f t="shared" si="5"/>
        <v>6284.5440000000017</v>
      </c>
      <c r="P10" s="14">
        <f t="shared" si="5"/>
        <v>9912.0000000000018</v>
      </c>
      <c r="Q10" s="14">
        <f t="shared" si="5"/>
        <v>7101.6959999999999</v>
      </c>
      <c r="R10" s="14">
        <f t="shared" si="5"/>
        <v>7195.7759999999998</v>
      </c>
      <c r="S10" s="14">
        <f t="shared" si="5"/>
        <v>6619.2000000000007</v>
      </c>
      <c r="T10" s="14">
        <f t="shared" si="5"/>
        <v>7828.8000000000011</v>
      </c>
      <c r="U10" s="14">
        <f t="shared" si="5"/>
        <v>7652.7360000000008</v>
      </c>
      <c r="V10" s="14">
        <f t="shared" si="5"/>
        <v>8197.0560000000005</v>
      </c>
      <c r="W10" s="14">
        <f t="shared" si="5"/>
        <v>6713.2800000000007</v>
      </c>
      <c r="X10" s="14">
        <f t="shared" si="5"/>
        <v>6984.7680000000009</v>
      </c>
      <c r="Y10" s="14">
        <f t="shared" si="5"/>
        <v>6878.5920000000015</v>
      </c>
      <c r="Z10" s="14">
        <f t="shared" si="5"/>
        <v>9749.3760000000002</v>
      </c>
      <c r="AA10" s="14">
        <f t="shared" si="5"/>
        <v>9789.6960000000017</v>
      </c>
      <c r="AB10" s="14">
        <f t="shared" si="5"/>
        <v>8084.1600000000008</v>
      </c>
      <c r="AC10" s="14">
        <f t="shared" si="5"/>
        <v>10077.312000000002</v>
      </c>
      <c r="AD10" s="14">
        <f t="shared" si="5"/>
        <v>9941.5680000000029</v>
      </c>
      <c r="AE10" s="14">
        <f t="shared" si="5"/>
        <v>9832.7040000000015</v>
      </c>
      <c r="AF10" s="14">
        <f t="shared" si="5"/>
        <v>9898.5600000000013</v>
      </c>
      <c r="AG10" s="14">
        <f t="shared" si="5"/>
        <v>6431.0400000000009</v>
      </c>
      <c r="AH10" s="14">
        <f t="shared" si="5"/>
        <v>5091.0720000000001</v>
      </c>
      <c r="AI10" s="14">
        <f t="shared" si="5"/>
        <v>6107.1360000000004</v>
      </c>
      <c r="AJ10" s="14">
        <f t="shared" si="5"/>
        <v>9925.4400000000023</v>
      </c>
      <c r="AK10" s="14">
        <f t="shared" si="5"/>
        <v>6250.9440000000004</v>
      </c>
      <c r="AL10" s="14">
        <f t="shared" si="5"/>
        <v>9847.4880000000012</v>
      </c>
      <c r="AM10" s="14">
        <f t="shared" si="5"/>
        <v>7553.2800000000007</v>
      </c>
      <c r="AN10" s="14">
        <f t="shared" si="5"/>
        <v>7605.6959999999999</v>
      </c>
      <c r="AO10" s="14">
        <f t="shared" si="5"/>
        <v>7167.5520000000006</v>
      </c>
      <c r="AP10" s="14">
        <f t="shared" si="5"/>
        <v>7189.0560000000005</v>
      </c>
      <c r="AQ10" s="14">
        <f t="shared" si="5"/>
        <v>7546.5600000000013</v>
      </c>
      <c r="AR10" s="14">
        <f t="shared" si="5"/>
        <v>7299.264000000001</v>
      </c>
      <c r="AS10" s="14">
        <f t="shared" si="5"/>
        <v>7762.9440000000004</v>
      </c>
      <c r="AT10" s="14">
        <f t="shared" si="5"/>
        <v>7822.08</v>
      </c>
      <c r="AU10" s="14">
        <f t="shared" si="5"/>
        <v>6769.7280000000001</v>
      </c>
      <c r="AV10" s="17" t="s">
        <v>20</v>
      </c>
      <c r="AW10" s="27" t="s">
        <v>45</v>
      </c>
      <c r="AX10" s="27">
        <v>0</v>
      </c>
      <c r="AY10" s="14">
        <f t="shared" ref="AY10:CE10" si="6">$AX$10*12*AY37</f>
        <v>0</v>
      </c>
      <c r="AZ10" s="14">
        <f t="shared" si="6"/>
        <v>0</v>
      </c>
      <c r="BA10" s="14">
        <f t="shared" si="6"/>
        <v>0</v>
      </c>
      <c r="BB10" s="14">
        <f t="shared" si="6"/>
        <v>0</v>
      </c>
      <c r="BC10" s="14">
        <f t="shared" si="6"/>
        <v>0</v>
      </c>
      <c r="BD10" s="14">
        <f t="shared" si="6"/>
        <v>0</v>
      </c>
      <c r="BE10" s="14">
        <f t="shared" si="6"/>
        <v>0</v>
      </c>
      <c r="BF10" s="14">
        <f t="shared" si="6"/>
        <v>0</v>
      </c>
      <c r="BG10" s="14">
        <f t="shared" si="6"/>
        <v>0</v>
      </c>
      <c r="BH10" s="14">
        <f t="shared" si="6"/>
        <v>0</v>
      </c>
      <c r="BI10" s="14">
        <f t="shared" si="6"/>
        <v>0</v>
      </c>
      <c r="BJ10" s="14">
        <f t="shared" si="6"/>
        <v>0</v>
      </c>
      <c r="BK10" s="14">
        <f t="shared" si="6"/>
        <v>0</v>
      </c>
      <c r="BL10" s="14">
        <f t="shared" si="6"/>
        <v>0</v>
      </c>
      <c r="BM10" s="14">
        <f t="shared" si="6"/>
        <v>0</v>
      </c>
      <c r="BN10" s="14">
        <f t="shared" si="6"/>
        <v>0</v>
      </c>
      <c r="BO10" s="14">
        <f t="shared" si="6"/>
        <v>0</v>
      </c>
      <c r="BP10" s="14">
        <f t="shared" si="6"/>
        <v>0</v>
      </c>
      <c r="BQ10" s="14">
        <f t="shared" si="6"/>
        <v>0</v>
      </c>
      <c r="BR10" s="14">
        <f t="shared" si="6"/>
        <v>0</v>
      </c>
      <c r="BS10" s="14">
        <f t="shared" si="6"/>
        <v>0</v>
      </c>
      <c r="BT10" s="14">
        <f t="shared" si="6"/>
        <v>0</v>
      </c>
      <c r="BU10" s="14">
        <f t="shared" si="6"/>
        <v>0</v>
      </c>
      <c r="BV10" s="14">
        <f t="shared" si="6"/>
        <v>0</v>
      </c>
      <c r="BW10" s="14">
        <f t="shared" si="6"/>
        <v>0</v>
      </c>
      <c r="BX10" s="14">
        <f t="shared" si="6"/>
        <v>0</v>
      </c>
      <c r="BY10" s="14">
        <f t="shared" si="6"/>
        <v>0</v>
      </c>
      <c r="BZ10" s="14">
        <f t="shared" si="6"/>
        <v>0</v>
      </c>
      <c r="CA10" s="14">
        <f t="shared" si="6"/>
        <v>0</v>
      </c>
      <c r="CB10" s="14">
        <f t="shared" si="6"/>
        <v>0</v>
      </c>
      <c r="CC10" s="14">
        <f t="shared" si="6"/>
        <v>0</v>
      </c>
      <c r="CD10" s="14">
        <f t="shared" si="6"/>
        <v>0</v>
      </c>
      <c r="CE10" s="14">
        <f t="shared" si="6"/>
        <v>0</v>
      </c>
      <c r="CF10" s="35"/>
      <c r="CG10" s="2"/>
      <c r="CH10" s="2"/>
      <c r="CI10" s="15"/>
    </row>
    <row r="11" spans="1:87" s="1" customFormat="1" ht="27.75" customHeight="1" x14ac:dyDescent="0.2">
      <c r="A11" s="17" t="s">
        <v>28</v>
      </c>
      <c r="B11" s="24" t="s">
        <v>46</v>
      </c>
      <c r="C11" s="27">
        <v>0.05</v>
      </c>
      <c r="D11" s="14">
        <f>$C$11*D37*12</f>
        <v>284.64</v>
      </c>
      <c r="E11" s="14">
        <f t="shared" ref="E11:AU11" si="7">$C$11*E37*12</f>
        <v>281.16000000000003</v>
      </c>
      <c r="F11" s="14">
        <f t="shared" si="7"/>
        <v>279.06000000000006</v>
      </c>
      <c r="G11" s="14">
        <f t="shared" si="7"/>
        <v>281.76000000000005</v>
      </c>
      <c r="H11" s="14">
        <f>$C$11*H37*12</f>
        <v>284.70000000000005</v>
      </c>
      <c r="I11" s="14">
        <f t="shared" si="7"/>
        <v>273.06000000000006</v>
      </c>
      <c r="J11" s="14">
        <f t="shared" si="7"/>
        <v>302.70000000000005</v>
      </c>
      <c r="K11" s="14">
        <f t="shared" si="7"/>
        <v>362.64</v>
      </c>
      <c r="L11" s="14">
        <f t="shared" si="7"/>
        <v>444.72</v>
      </c>
      <c r="M11" s="14">
        <f t="shared" si="7"/>
        <v>441.54</v>
      </c>
      <c r="N11" s="14">
        <f t="shared" si="7"/>
        <v>278.04000000000002</v>
      </c>
      <c r="O11" s="14">
        <f t="shared" si="7"/>
        <v>280.56000000000006</v>
      </c>
      <c r="P11" s="14">
        <f t="shared" si="7"/>
        <v>442.5</v>
      </c>
      <c r="Q11" s="14">
        <f t="shared" si="7"/>
        <v>317.04000000000002</v>
      </c>
      <c r="R11" s="14">
        <f t="shared" si="7"/>
        <v>321.24</v>
      </c>
      <c r="S11" s="14">
        <f t="shared" si="7"/>
        <v>295.5</v>
      </c>
      <c r="T11" s="14">
        <f t="shared" si="7"/>
        <v>349.5</v>
      </c>
      <c r="U11" s="14">
        <f t="shared" si="7"/>
        <v>341.64</v>
      </c>
      <c r="V11" s="14">
        <f t="shared" si="7"/>
        <v>365.94</v>
      </c>
      <c r="W11" s="14">
        <f t="shared" si="7"/>
        <v>299.70000000000005</v>
      </c>
      <c r="X11" s="14">
        <f t="shared" si="7"/>
        <v>311.82000000000005</v>
      </c>
      <c r="Y11" s="14">
        <f t="shared" si="7"/>
        <v>307.08000000000004</v>
      </c>
      <c r="Z11" s="14">
        <f t="shared" si="7"/>
        <v>435.24</v>
      </c>
      <c r="AA11" s="14">
        <f t="shared" si="7"/>
        <v>437.04</v>
      </c>
      <c r="AB11" s="14">
        <f t="shared" si="7"/>
        <v>360.90000000000003</v>
      </c>
      <c r="AC11" s="14">
        <f t="shared" si="7"/>
        <v>449.88</v>
      </c>
      <c r="AD11" s="14">
        <f t="shared" si="7"/>
        <v>443.82000000000005</v>
      </c>
      <c r="AE11" s="14">
        <f t="shared" si="7"/>
        <v>438.96000000000004</v>
      </c>
      <c r="AF11" s="14">
        <f t="shared" si="7"/>
        <v>441.90000000000003</v>
      </c>
      <c r="AG11" s="14">
        <f t="shared" si="7"/>
        <v>287.10000000000002</v>
      </c>
      <c r="AH11" s="14">
        <f t="shared" si="7"/>
        <v>227.28000000000003</v>
      </c>
      <c r="AI11" s="14">
        <f t="shared" si="7"/>
        <v>272.64</v>
      </c>
      <c r="AJ11" s="14">
        <f t="shared" si="7"/>
        <v>443.1</v>
      </c>
      <c r="AK11" s="14">
        <f t="shared" si="7"/>
        <v>279.06000000000006</v>
      </c>
      <c r="AL11" s="14">
        <f t="shared" si="7"/>
        <v>439.62000000000006</v>
      </c>
      <c r="AM11" s="14">
        <f t="shared" si="7"/>
        <v>337.20000000000005</v>
      </c>
      <c r="AN11" s="14">
        <f t="shared" si="7"/>
        <v>339.54</v>
      </c>
      <c r="AO11" s="14">
        <f t="shared" si="7"/>
        <v>319.98</v>
      </c>
      <c r="AP11" s="14">
        <f t="shared" si="7"/>
        <v>320.94</v>
      </c>
      <c r="AQ11" s="14">
        <f t="shared" si="7"/>
        <v>336.90000000000003</v>
      </c>
      <c r="AR11" s="14">
        <f t="shared" si="7"/>
        <v>325.86</v>
      </c>
      <c r="AS11" s="14">
        <f t="shared" si="7"/>
        <v>346.56000000000006</v>
      </c>
      <c r="AT11" s="14">
        <f t="shared" si="7"/>
        <v>349.20000000000005</v>
      </c>
      <c r="AU11" s="14">
        <f t="shared" si="7"/>
        <v>302.22000000000003</v>
      </c>
      <c r="AV11" s="17" t="s">
        <v>28</v>
      </c>
      <c r="AW11" s="27" t="s">
        <v>46</v>
      </c>
      <c r="AX11" s="27">
        <v>0</v>
      </c>
      <c r="AY11" s="14">
        <f t="shared" ref="AY11:CE11" si="8">$AX$11*12*AY37</f>
        <v>0</v>
      </c>
      <c r="AZ11" s="14">
        <f t="shared" si="8"/>
        <v>0</v>
      </c>
      <c r="BA11" s="14">
        <f t="shared" si="8"/>
        <v>0</v>
      </c>
      <c r="BB11" s="14">
        <f t="shared" si="8"/>
        <v>0</v>
      </c>
      <c r="BC11" s="14">
        <f t="shared" si="8"/>
        <v>0</v>
      </c>
      <c r="BD11" s="14">
        <f t="shared" si="8"/>
        <v>0</v>
      </c>
      <c r="BE11" s="14">
        <f t="shared" si="8"/>
        <v>0</v>
      </c>
      <c r="BF11" s="14">
        <f t="shared" si="8"/>
        <v>0</v>
      </c>
      <c r="BG11" s="14">
        <f t="shared" si="8"/>
        <v>0</v>
      </c>
      <c r="BH11" s="14">
        <f t="shared" si="8"/>
        <v>0</v>
      </c>
      <c r="BI11" s="14">
        <f t="shared" si="8"/>
        <v>0</v>
      </c>
      <c r="BJ11" s="14">
        <f t="shared" si="8"/>
        <v>0</v>
      </c>
      <c r="BK11" s="14">
        <f t="shared" si="8"/>
        <v>0</v>
      </c>
      <c r="BL11" s="14">
        <f t="shared" si="8"/>
        <v>0</v>
      </c>
      <c r="BM11" s="14">
        <f t="shared" si="8"/>
        <v>0</v>
      </c>
      <c r="BN11" s="14">
        <f t="shared" si="8"/>
        <v>0</v>
      </c>
      <c r="BO11" s="14">
        <f t="shared" si="8"/>
        <v>0</v>
      </c>
      <c r="BP11" s="14">
        <f t="shared" si="8"/>
        <v>0</v>
      </c>
      <c r="BQ11" s="14">
        <f t="shared" si="8"/>
        <v>0</v>
      </c>
      <c r="BR11" s="14">
        <f t="shared" si="8"/>
        <v>0</v>
      </c>
      <c r="BS11" s="14">
        <f t="shared" si="8"/>
        <v>0</v>
      </c>
      <c r="BT11" s="14">
        <f t="shared" si="8"/>
        <v>0</v>
      </c>
      <c r="BU11" s="14">
        <f t="shared" si="8"/>
        <v>0</v>
      </c>
      <c r="BV11" s="14">
        <f t="shared" si="8"/>
        <v>0</v>
      </c>
      <c r="BW11" s="14">
        <f t="shared" si="8"/>
        <v>0</v>
      </c>
      <c r="BX11" s="14">
        <f t="shared" si="8"/>
        <v>0</v>
      </c>
      <c r="BY11" s="14">
        <f t="shared" si="8"/>
        <v>0</v>
      </c>
      <c r="BZ11" s="14">
        <f t="shared" si="8"/>
        <v>0</v>
      </c>
      <c r="CA11" s="14">
        <f t="shared" si="8"/>
        <v>0</v>
      </c>
      <c r="CB11" s="14">
        <f t="shared" si="8"/>
        <v>0</v>
      </c>
      <c r="CC11" s="14">
        <f t="shared" si="8"/>
        <v>0</v>
      </c>
      <c r="CD11" s="14">
        <f t="shared" si="8"/>
        <v>0</v>
      </c>
      <c r="CE11" s="14">
        <f t="shared" si="8"/>
        <v>0</v>
      </c>
      <c r="CF11" s="35"/>
      <c r="CG11" s="2"/>
      <c r="CH11" s="2"/>
      <c r="CI11" s="15"/>
    </row>
    <row r="12" spans="1:87" s="1" customFormat="1" x14ac:dyDescent="0.2">
      <c r="A12" s="17"/>
      <c r="B12" s="24"/>
      <c r="C12" s="27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7"/>
      <c r="AW12" s="27"/>
      <c r="AX12" s="27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35"/>
      <c r="CG12" s="2"/>
      <c r="CH12" s="2"/>
      <c r="CI12" s="15"/>
    </row>
    <row r="13" spans="1:87" s="1" customFormat="1" x14ac:dyDescent="0.2">
      <c r="A13" s="17"/>
      <c r="B13" s="24"/>
      <c r="C13" s="2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7"/>
      <c r="AW13" s="27"/>
      <c r="AX13" s="27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35"/>
      <c r="CG13" s="2"/>
      <c r="CH13" s="2"/>
      <c r="CI13" s="15"/>
    </row>
    <row r="14" spans="1:87" s="1" customFormat="1" ht="23.85" customHeight="1" x14ac:dyDescent="0.2">
      <c r="A14" s="18" t="s">
        <v>11</v>
      </c>
      <c r="B14" s="24"/>
      <c r="C14" s="20">
        <f>SUM(C15:C21)</f>
        <v>4.4300000000000006</v>
      </c>
      <c r="D14" s="52">
        <f>SUM(D15:D21)</f>
        <v>25219.103999999999</v>
      </c>
      <c r="E14" s="52">
        <f t="shared" ref="E14:AU14" si="9">SUM(E15:E21)</f>
        <v>24910.776000000002</v>
      </c>
      <c r="F14" s="52">
        <f t="shared" si="9"/>
        <v>24724.716</v>
      </c>
      <c r="G14" s="52">
        <f t="shared" si="9"/>
        <v>24963.936000000002</v>
      </c>
      <c r="H14" s="52">
        <f t="shared" si="9"/>
        <v>25224.42</v>
      </c>
      <c r="I14" s="52">
        <f t="shared" si="9"/>
        <v>24193.116000000002</v>
      </c>
      <c r="J14" s="52">
        <f t="shared" si="9"/>
        <v>26819.22</v>
      </c>
      <c r="K14" s="52">
        <f t="shared" si="9"/>
        <v>32129.903999999999</v>
      </c>
      <c r="L14" s="52">
        <f t="shared" si="9"/>
        <v>39402.192000000003</v>
      </c>
      <c r="M14" s="52">
        <f t="shared" si="9"/>
        <v>39120.444000000003</v>
      </c>
      <c r="N14" s="52">
        <f t="shared" si="9"/>
        <v>24634.343999999997</v>
      </c>
      <c r="O14" s="52">
        <f t="shared" si="9"/>
        <v>24857.616000000002</v>
      </c>
      <c r="P14" s="52">
        <f t="shared" si="9"/>
        <v>39205.5</v>
      </c>
      <c r="Q14" s="52">
        <f t="shared" si="9"/>
        <v>28089.743999999999</v>
      </c>
      <c r="R14" s="52">
        <f t="shared" si="9"/>
        <v>28461.864000000001</v>
      </c>
      <c r="S14" s="52">
        <f t="shared" si="9"/>
        <v>26181.300000000003</v>
      </c>
      <c r="T14" s="52">
        <f t="shared" si="9"/>
        <v>30965.7</v>
      </c>
      <c r="U14" s="52">
        <f t="shared" si="9"/>
        <v>30269.304000000004</v>
      </c>
      <c r="V14" s="52">
        <f t="shared" si="9"/>
        <v>32422.284</v>
      </c>
      <c r="W14" s="52">
        <f t="shared" si="9"/>
        <v>26553.42</v>
      </c>
      <c r="X14" s="52">
        <f t="shared" si="9"/>
        <v>27627.252</v>
      </c>
      <c r="Y14" s="52">
        <f t="shared" si="9"/>
        <v>27207.288</v>
      </c>
      <c r="Z14" s="52">
        <f t="shared" si="9"/>
        <v>38562.263999999996</v>
      </c>
      <c r="AA14" s="52">
        <f t="shared" si="9"/>
        <v>38721.743999999999</v>
      </c>
      <c r="AB14" s="52">
        <f t="shared" si="9"/>
        <v>31975.740000000005</v>
      </c>
      <c r="AC14" s="52">
        <f t="shared" si="9"/>
        <v>39859.368000000002</v>
      </c>
      <c r="AD14" s="52">
        <f t="shared" si="9"/>
        <v>39322.452000000005</v>
      </c>
      <c r="AE14" s="52">
        <f t="shared" si="9"/>
        <v>38891.856</v>
      </c>
      <c r="AF14" s="52">
        <f t="shared" si="9"/>
        <v>39152.339999999997</v>
      </c>
      <c r="AG14" s="52">
        <f t="shared" si="9"/>
        <v>25437.06</v>
      </c>
      <c r="AH14" s="52">
        <f t="shared" si="9"/>
        <v>20137.008000000002</v>
      </c>
      <c r="AI14" s="52">
        <f t="shared" si="9"/>
        <v>24155.903999999995</v>
      </c>
      <c r="AJ14" s="52">
        <f t="shared" si="9"/>
        <v>39258.660000000003</v>
      </c>
      <c r="AK14" s="52">
        <f t="shared" si="9"/>
        <v>24724.716</v>
      </c>
      <c r="AL14" s="52">
        <f t="shared" si="9"/>
        <v>38950.332000000009</v>
      </c>
      <c r="AM14" s="52">
        <f t="shared" si="9"/>
        <v>29875.920000000002</v>
      </c>
      <c r="AN14" s="52">
        <f t="shared" si="9"/>
        <v>30083.243999999999</v>
      </c>
      <c r="AO14" s="52">
        <f t="shared" si="9"/>
        <v>28350.227999999996</v>
      </c>
      <c r="AP14" s="52">
        <f t="shared" si="9"/>
        <v>28435.284</v>
      </c>
      <c r="AQ14" s="52">
        <f t="shared" si="9"/>
        <v>29849.340000000004</v>
      </c>
      <c r="AR14" s="52">
        <f t="shared" si="9"/>
        <v>28871.196</v>
      </c>
      <c r="AS14" s="52">
        <f t="shared" si="9"/>
        <v>30705.216</v>
      </c>
      <c r="AT14" s="52">
        <f t="shared" si="9"/>
        <v>30939.119999999999</v>
      </c>
      <c r="AU14" s="52">
        <f t="shared" si="9"/>
        <v>26776.691999999999</v>
      </c>
      <c r="AV14" s="18" t="s">
        <v>11</v>
      </c>
      <c r="AW14" s="27"/>
      <c r="AX14" s="20">
        <f>SUM(AX15:AX21)</f>
        <v>4.4300000000000006</v>
      </c>
      <c r="AY14" s="52">
        <f>SUM(AY15:AY21)</f>
        <v>25048.991999999998</v>
      </c>
      <c r="AZ14" s="52">
        <f t="shared" ref="AZ14:BU14" si="10">SUM(AZ15:AZ21)</f>
        <v>38657.952000000005</v>
      </c>
      <c r="BA14" s="52">
        <f t="shared" si="10"/>
        <v>31199.603999999999</v>
      </c>
      <c r="BB14" s="52">
        <f t="shared" si="10"/>
        <v>20195.483999999997</v>
      </c>
      <c r="BC14" s="52">
        <f t="shared" si="10"/>
        <v>26829.851999999999</v>
      </c>
      <c r="BD14" s="52">
        <f t="shared" si="10"/>
        <v>29673.912000000004</v>
      </c>
      <c r="BE14" s="52">
        <f t="shared" si="10"/>
        <v>30349.044000000002</v>
      </c>
      <c r="BF14" s="52">
        <f t="shared" si="10"/>
        <v>31348.452000000005</v>
      </c>
      <c r="BG14" s="52">
        <f t="shared" si="10"/>
        <v>30216.144</v>
      </c>
      <c r="BH14" s="52">
        <f t="shared" si="10"/>
        <v>30168.300000000003</v>
      </c>
      <c r="BI14" s="52">
        <f t="shared" si="10"/>
        <v>29987.556</v>
      </c>
      <c r="BJ14" s="52">
        <f t="shared" si="10"/>
        <v>30375.623999999996</v>
      </c>
      <c r="BK14" s="52">
        <f t="shared" si="10"/>
        <v>24793.824000000001</v>
      </c>
      <c r="BL14" s="52">
        <f t="shared" si="10"/>
        <v>30407.52</v>
      </c>
      <c r="BM14" s="52">
        <f t="shared" si="10"/>
        <v>30030.083999999995</v>
      </c>
      <c r="BN14" s="52">
        <f t="shared" si="10"/>
        <v>30279.936000000002</v>
      </c>
      <c r="BO14" s="52">
        <f t="shared" si="10"/>
        <v>30790.272000000004</v>
      </c>
      <c r="BP14" s="52">
        <f t="shared" si="10"/>
        <v>24884.196</v>
      </c>
      <c r="BQ14" s="52">
        <f t="shared" si="10"/>
        <v>24469.548000000003</v>
      </c>
      <c r="BR14" s="52">
        <f t="shared" si="10"/>
        <v>29838.707999999999</v>
      </c>
      <c r="BS14" s="52">
        <f t="shared" si="10"/>
        <v>33134.627999999997</v>
      </c>
      <c r="BT14" s="52">
        <f t="shared" si="10"/>
        <v>29907.815999999999</v>
      </c>
      <c r="BU14" s="52">
        <f t="shared" si="10"/>
        <v>31119.864000000001</v>
      </c>
      <c r="BV14" s="52">
        <f t="shared" ref="BV14:CA14" si="11">SUM(BV15:BV21)</f>
        <v>31173.024000000001</v>
      </c>
      <c r="BW14" s="52">
        <f t="shared" si="11"/>
        <v>31226.184000000001</v>
      </c>
      <c r="BX14" s="52">
        <f t="shared" si="11"/>
        <v>31279.343999999997</v>
      </c>
      <c r="BY14" s="52">
        <f t="shared" si="11"/>
        <v>31332.504000000001</v>
      </c>
      <c r="BZ14" s="52">
        <f t="shared" si="11"/>
        <v>31385.664000000001</v>
      </c>
      <c r="CA14" s="52">
        <f t="shared" si="11"/>
        <v>31438.823999999993</v>
      </c>
      <c r="CB14" s="52">
        <f t="shared" ref="CB14:CD14" si="12">SUM(CB15:CB21)</f>
        <v>31491.983999999997</v>
      </c>
      <c r="CC14" s="52">
        <f t="shared" si="12"/>
        <v>31545.144</v>
      </c>
      <c r="CD14" s="52">
        <f t="shared" si="12"/>
        <v>31598.304000000004</v>
      </c>
      <c r="CE14" s="52">
        <f t="shared" ref="CE14" si="13">SUM(CE15:CE21)</f>
        <v>31651.464</v>
      </c>
      <c r="CF14" s="35"/>
      <c r="CG14" s="2"/>
      <c r="CH14" s="2"/>
      <c r="CI14" s="15"/>
    </row>
    <row r="15" spans="1:87" s="1" customFormat="1" x14ac:dyDescent="0.2">
      <c r="A15" s="17" t="s">
        <v>29</v>
      </c>
      <c r="B15" s="24" t="s">
        <v>21</v>
      </c>
      <c r="C15" s="27">
        <v>0.41</v>
      </c>
      <c r="D15" s="14">
        <f t="shared" ref="D15:AU15" si="14">$C$15*12*D37</f>
        <v>2334.0479999999998</v>
      </c>
      <c r="E15" s="14">
        <f t="shared" si="14"/>
        <v>2305.5120000000002</v>
      </c>
      <c r="F15" s="14">
        <f t="shared" si="14"/>
        <v>2288.2919999999999</v>
      </c>
      <c r="G15" s="14">
        <f t="shared" si="14"/>
        <v>2310.4320000000002</v>
      </c>
      <c r="H15" s="14">
        <f t="shared" si="14"/>
        <v>2334.54</v>
      </c>
      <c r="I15" s="14">
        <f t="shared" si="14"/>
        <v>2239.0920000000001</v>
      </c>
      <c r="J15" s="14">
        <f t="shared" si="14"/>
        <v>2482.14</v>
      </c>
      <c r="K15" s="14">
        <f t="shared" si="14"/>
        <v>2973.6479999999997</v>
      </c>
      <c r="L15" s="14">
        <f t="shared" si="14"/>
        <v>3646.7040000000002</v>
      </c>
      <c r="M15" s="14">
        <f t="shared" si="14"/>
        <v>3620.6279999999997</v>
      </c>
      <c r="N15" s="14">
        <f t="shared" si="14"/>
        <v>2279.9279999999999</v>
      </c>
      <c r="O15" s="14">
        <f t="shared" si="14"/>
        <v>2300.5920000000001</v>
      </c>
      <c r="P15" s="14">
        <f t="shared" si="14"/>
        <v>3628.5</v>
      </c>
      <c r="Q15" s="14">
        <f t="shared" si="14"/>
        <v>2599.7280000000001</v>
      </c>
      <c r="R15" s="14">
        <f t="shared" si="14"/>
        <v>2634.1679999999997</v>
      </c>
      <c r="S15" s="14">
        <f t="shared" si="14"/>
        <v>2423.1</v>
      </c>
      <c r="T15" s="14">
        <f t="shared" si="14"/>
        <v>2865.9</v>
      </c>
      <c r="U15" s="14">
        <f t="shared" si="14"/>
        <v>2801.4479999999999</v>
      </c>
      <c r="V15" s="14">
        <f t="shared" si="14"/>
        <v>3000.7079999999996</v>
      </c>
      <c r="W15" s="14">
        <f t="shared" si="14"/>
        <v>2457.54</v>
      </c>
      <c r="X15" s="14">
        <f t="shared" si="14"/>
        <v>2556.924</v>
      </c>
      <c r="Y15" s="14">
        <f t="shared" si="14"/>
        <v>2518.056</v>
      </c>
      <c r="Z15" s="14">
        <f t="shared" si="14"/>
        <v>3568.9679999999998</v>
      </c>
      <c r="AA15" s="14">
        <f t="shared" si="14"/>
        <v>3583.7279999999996</v>
      </c>
      <c r="AB15" s="14">
        <f t="shared" si="14"/>
        <v>2959.38</v>
      </c>
      <c r="AC15" s="14">
        <f t="shared" si="14"/>
        <v>3689.0159999999996</v>
      </c>
      <c r="AD15" s="14">
        <f t="shared" si="14"/>
        <v>3639.3240000000001</v>
      </c>
      <c r="AE15" s="14">
        <f t="shared" si="14"/>
        <v>3599.4720000000002</v>
      </c>
      <c r="AF15" s="14">
        <f t="shared" si="14"/>
        <v>3623.58</v>
      </c>
      <c r="AG15" s="14">
        <f t="shared" si="14"/>
        <v>2354.2199999999998</v>
      </c>
      <c r="AH15" s="14">
        <f t="shared" si="14"/>
        <v>1863.6960000000001</v>
      </c>
      <c r="AI15" s="14">
        <f t="shared" si="14"/>
        <v>2235.6479999999997</v>
      </c>
      <c r="AJ15" s="14">
        <f t="shared" si="14"/>
        <v>3633.42</v>
      </c>
      <c r="AK15" s="14">
        <f t="shared" si="14"/>
        <v>2288.2919999999999</v>
      </c>
      <c r="AL15" s="14">
        <f t="shared" si="14"/>
        <v>3604.884</v>
      </c>
      <c r="AM15" s="14">
        <f t="shared" si="14"/>
        <v>2765.04</v>
      </c>
      <c r="AN15" s="14">
        <f t="shared" si="14"/>
        <v>2784.2280000000001</v>
      </c>
      <c r="AO15" s="14">
        <f t="shared" si="14"/>
        <v>2623.8359999999998</v>
      </c>
      <c r="AP15" s="14">
        <f t="shared" si="14"/>
        <v>2631.7079999999996</v>
      </c>
      <c r="AQ15" s="14">
        <f t="shared" si="14"/>
        <v>2762.58</v>
      </c>
      <c r="AR15" s="14">
        <f t="shared" si="14"/>
        <v>2672.0520000000001</v>
      </c>
      <c r="AS15" s="14">
        <f t="shared" si="14"/>
        <v>2841.7919999999999</v>
      </c>
      <c r="AT15" s="14">
        <f t="shared" si="14"/>
        <v>2863.44</v>
      </c>
      <c r="AU15" s="14">
        <f t="shared" si="14"/>
        <v>2478.2039999999997</v>
      </c>
      <c r="AV15" s="53" t="s">
        <v>29</v>
      </c>
      <c r="AW15" s="27" t="s">
        <v>21</v>
      </c>
      <c r="AX15" s="27">
        <v>0.41</v>
      </c>
      <c r="AY15" s="14">
        <f t="shared" ref="AY15:CE15" si="15">$AX$15*12*AY37</f>
        <v>2318.3040000000001</v>
      </c>
      <c r="AZ15" s="14">
        <f t="shared" si="15"/>
        <v>3577.8240000000001</v>
      </c>
      <c r="BA15" s="14">
        <f t="shared" si="15"/>
        <v>2887.5479999999998</v>
      </c>
      <c r="BB15" s="14">
        <f t="shared" si="15"/>
        <v>1869.1079999999999</v>
      </c>
      <c r="BC15" s="14">
        <f t="shared" si="15"/>
        <v>2483.1239999999998</v>
      </c>
      <c r="BD15" s="14">
        <f t="shared" si="15"/>
        <v>2746.3440000000001</v>
      </c>
      <c r="BE15" s="14">
        <f t="shared" si="15"/>
        <v>2808.828</v>
      </c>
      <c r="BF15" s="14">
        <f t="shared" si="15"/>
        <v>2901.3240000000001</v>
      </c>
      <c r="BG15" s="14">
        <f t="shared" si="15"/>
        <v>2796.5279999999998</v>
      </c>
      <c r="BH15" s="14">
        <f t="shared" si="15"/>
        <v>2792.1</v>
      </c>
      <c r="BI15" s="14">
        <f t="shared" si="15"/>
        <v>2775.3720000000003</v>
      </c>
      <c r="BJ15" s="14">
        <f t="shared" si="15"/>
        <v>2811.288</v>
      </c>
      <c r="BK15" s="14">
        <f t="shared" si="15"/>
        <v>2294.6879999999996</v>
      </c>
      <c r="BL15" s="14">
        <f t="shared" si="15"/>
        <v>2814.24</v>
      </c>
      <c r="BM15" s="14">
        <f t="shared" si="15"/>
        <v>2779.308</v>
      </c>
      <c r="BN15" s="14">
        <f t="shared" si="15"/>
        <v>2802.4320000000002</v>
      </c>
      <c r="BO15" s="14">
        <f t="shared" si="15"/>
        <v>2849.6640000000002</v>
      </c>
      <c r="BP15" s="14">
        <f t="shared" si="15"/>
        <v>2303.0520000000001</v>
      </c>
      <c r="BQ15" s="14">
        <f t="shared" si="15"/>
        <v>2264.6759999999999</v>
      </c>
      <c r="BR15" s="14">
        <f t="shared" si="15"/>
        <v>2761.5959999999995</v>
      </c>
      <c r="BS15" s="14">
        <f t="shared" si="15"/>
        <v>3066.6359999999995</v>
      </c>
      <c r="BT15" s="14">
        <f t="shared" si="15"/>
        <v>2767.9920000000002</v>
      </c>
      <c r="BU15" s="14">
        <f t="shared" si="15"/>
        <v>2880.1679999999997</v>
      </c>
      <c r="BV15" s="14">
        <f t="shared" si="15"/>
        <v>2885.0879999999997</v>
      </c>
      <c r="BW15" s="14">
        <f t="shared" si="15"/>
        <v>2890.0079999999998</v>
      </c>
      <c r="BX15" s="14">
        <f t="shared" si="15"/>
        <v>2894.9279999999999</v>
      </c>
      <c r="BY15" s="14">
        <f t="shared" si="15"/>
        <v>2899.848</v>
      </c>
      <c r="BZ15" s="14">
        <f t="shared" si="15"/>
        <v>2904.768</v>
      </c>
      <c r="CA15" s="14">
        <f t="shared" si="15"/>
        <v>2909.6879999999996</v>
      </c>
      <c r="CB15" s="14">
        <f t="shared" si="15"/>
        <v>2914.6079999999997</v>
      </c>
      <c r="CC15" s="14">
        <f t="shared" si="15"/>
        <v>2919.5279999999998</v>
      </c>
      <c r="CD15" s="14">
        <f t="shared" si="15"/>
        <v>2924.4479999999999</v>
      </c>
      <c r="CE15" s="14">
        <f t="shared" si="15"/>
        <v>2929.3679999999999</v>
      </c>
      <c r="CF15" s="35"/>
      <c r="CG15" s="2"/>
      <c r="CH15" s="2"/>
      <c r="CI15" s="15"/>
    </row>
    <row r="16" spans="1:87" s="1" customFormat="1" x14ac:dyDescent="0.2">
      <c r="A16" s="17" t="s">
        <v>30</v>
      </c>
      <c r="B16" s="24" t="s">
        <v>10</v>
      </c>
      <c r="C16" s="27">
        <v>0.49</v>
      </c>
      <c r="D16" s="14">
        <f t="shared" ref="D16:AU16" si="16">$C$16*12*D37</f>
        <v>2789.4719999999998</v>
      </c>
      <c r="E16" s="14">
        <f t="shared" si="16"/>
        <v>2755.3679999999999</v>
      </c>
      <c r="F16" s="14">
        <f t="shared" si="16"/>
        <v>2734.788</v>
      </c>
      <c r="G16" s="14">
        <f t="shared" si="16"/>
        <v>2761.248</v>
      </c>
      <c r="H16" s="14">
        <f t="shared" si="16"/>
        <v>2790.06</v>
      </c>
      <c r="I16" s="14">
        <f t="shared" si="16"/>
        <v>2675.9880000000003</v>
      </c>
      <c r="J16" s="14">
        <f t="shared" si="16"/>
        <v>2966.46</v>
      </c>
      <c r="K16" s="14">
        <f t="shared" si="16"/>
        <v>3553.8719999999998</v>
      </c>
      <c r="L16" s="14">
        <f t="shared" si="16"/>
        <v>4358.2560000000003</v>
      </c>
      <c r="M16" s="14">
        <f t="shared" si="16"/>
        <v>4327.0919999999996</v>
      </c>
      <c r="N16" s="14">
        <f t="shared" si="16"/>
        <v>2724.7919999999999</v>
      </c>
      <c r="O16" s="14">
        <f t="shared" si="16"/>
        <v>2749.4880000000003</v>
      </c>
      <c r="P16" s="14">
        <f t="shared" si="16"/>
        <v>4336.5</v>
      </c>
      <c r="Q16" s="14">
        <f t="shared" si="16"/>
        <v>3106.9919999999997</v>
      </c>
      <c r="R16" s="14">
        <f t="shared" si="16"/>
        <v>3148.1519999999996</v>
      </c>
      <c r="S16" s="14">
        <f t="shared" si="16"/>
        <v>2895.9</v>
      </c>
      <c r="T16" s="14">
        <f t="shared" si="16"/>
        <v>3425.1</v>
      </c>
      <c r="U16" s="14">
        <f t="shared" si="16"/>
        <v>3348.0719999999997</v>
      </c>
      <c r="V16" s="14">
        <f t="shared" si="16"/>
        <v>3586.212</v>
      </c>
      <c r="W16" s="14">
        <f t="shared" si="16"/>
        <v>2937.06</v>
      </c>
      <c r="X16" s="14">
        <f t="shared" si="16"/>
        <v>3055.8360000000002</v>
      </c>
      <c r="Y16" s="14">
        <f t="shared" si="16"/>
        <v>3009.384</v>
      </c>
      <c r="Z16" s="14">
        <f t="shared" si="16"/>
        <v>4265.3519999999999</v>
      </c>
      <c r="AA16" s="14">
        <f t="shared" si="16"/>
        <v>4282.9920000000002</v>
      </c>
      <c r="AB16" s="14">
        <f t="shared" si="16"/>
        <v>3536.8199999999997</v>
      </c>
      <c r="AC16" s="14">
        <f t="shared" si="16"/>
        <v>4408.8239999999996</v>
      </c>
      <c r="AD16" s="14">
        <f t="shared" si="16"/>
        <v>4349.4360000000006</v>
      </c>
      <c r="AE16" s="14">
        <f t="shared" si="16"/>
        <v>4301.808</v>
      </c>
      <c r="AF16" s="14">
        <f t="shared" si="16"/>
        <v>4330.62</v>
      </c>
      <c r="AG16" s="14">
        <f t="shared" si="16"/>
        <v>2813.58</v>
      </c>
      <c r="AH16" s="14">
        <f t="shared" si="16"/>
        <v>2227.3440000000001</v>
      </c>
      <c r="AI16" s="14">
        <f t="shared" si="16"/>
        <v>2671.8719999999998</v>
      </c>
      <c r="AJ16" s="14">
        <f t="shared" si="16"/>
        <v>4342.38</v>
      </c>
      <c r="AK16" s="14">
        <f t="shared" si="16"/>
        <v>2734.788</v>
      </c>
      <c r="AL16" s="14">
        <f t="shared" si="16"/>
        <v>4308.2759999999998</v>
      </c>
      <c r="AM16" s="14">
        <f t="shared" si="16"/>
        <v>3304.56</v>
      </c>
      <c r="AN16" s="14">
        <f t="shared" si="16"/>
        <v>3327.4919999999997</v>
      </c>
      <c r="AO16" s="14">
        <f t="shared" si="16"/>
        <v>3135.8039999999996</v>
      </c>
      <c r="AP16" s="14">
        <f t="shared" si="16"/>
        <v>3145.212</v>
      </c>
      <c r="AQ16" s="14">
        <f t="shared" si="16"/>
        <v>3301.62</v>
      </c>
      <c r="AR16" s="14">
        <f t="shared" si="16"/>
        <v>3193.4279999999999</v>
      </c>
      <c r="AS16" s="14">
        <f t="shared" si="16"/>
        <v>3396.288</v>
      </c>
      <c r="AT16" s="14">
        <f t="shared" si="16"/>
        <v>3422.16</v>
      </c>
      <c r="AU16" s="14">
        <f t="shared" si="16"/>
        <v>2961.7559999999999</v>
      </c>
      <c r="AV16" s="53" t="s">
        <v>30</v>
      </c>
      <c r="AW16" s="27" t="s">
        <v>10</v>
      </c>
      <c r="AX16" s="27">
        <v>0.49</v>
      </c>
      <c r="AY16" s="14">
        <f t="shared" ref="AY16:CE16" si="17">$AX$16*12*AY37</f>
        <v>2770.6559999999999</v>
      </c>
      <c r="AZ16" s="14">
        <f t="shared" si="17"/>
        <v>4275.9360000000006</v>
      </c>
      <c r="BA16" s="14">
        <f t="shared" si="17"/>
        <v>3450.9719999999998</v>
      </c>
      <c r="BB16" s="14">
        <f t="shared" si="17"/>
        <v>2233.8119999999999</v>
      </c>
      <c r="BC16" s="14">
        <f t="shared" si="17"/>
        <v>2967.636</v>
      </c>
      <c r="BD16" s="14">
        <f t="shared" si="17"/>
        <v>3282.2160000000003</v>
      </c>
      <c r="BE16" s="14">
        <f t="shared" si="17"/>
        <v>3356.8919999999998</v>
      </c>
      <c r="BF16" s="14">
        <f t="shared" si="17"/>
        <v>3467.4360000000001</v>
      </c>
      <c r="BG16" s="14">
        <f t="shared" si="17"/>
        <v>3342.192</v>
      </c>
      <c r="BH16" s="14">
        <f t="shared" si="17"/>
        <v>3336.9</v>
      </c>
      <c r="BI16" s="14">
        <f t="shared" si="17"/>
        <v>3316.9079999999999</v>
      </c>
      <c r="BJ16" s="14">
        <f t="shared" si="17"/>
        <v>3359.8319999999999</v>
      </c>
      <c r="BK16" s="14">
        <f t="shared" si="17"/>
        <v>2742.4319999999998</v>
      </c>
      <c r="BL16" s="14">
        <f t="shared" si="17"/>
        <v>3363.36</v>
      </c>
      <c r="BM16" s="14">
        <f t="shared" si="17"/>
        <v>3321.6119999999996</v>
      </c>
      <c r="BN16" s="14">
        <f t="shared" si="17"/>
        <v>3349.248</v>
      </c>
      <c r="BO16" s="14">
        <f t="shared" si="17"/>
        <v>3405.6960000000004</v>
      </c>
      <c r="BP16" s="14">
        <f t="shared" si="17"/>
        <v>2752.4279999999999</v>
      </c>
      <c r="BQ16" s="14">
        <f t="shared" si="17"/>
        <v>2706.5639999999999</v>
      </c>
      <c r="BR16" s="14">
        <f t="shared" si="17"/>
        <v>3300.4439999999995</v>
      </c>
      <c r="BS16" s="14">
        <f t="shared" si="17"/>
        <v>3665.0039999999995</v>
      </c>
      <c r="BT16" s="14">
        <f t="shared" si="17"/>
        <v>3308.0880000000002</v>
      </c>
      <c r="BU16" s="14">
        <f t="shared" si="17"/>
        <v>3442.1519999999996</v>
      </c>
      <c r="BV16" s="14">
        <f t="shared" si="17"/>
        <v>3448.0319999999997</v>
      </c>
      <c r="BW16" s="14">
        <f t="shared" si="17"/>
        <v>3453.9119999999998</v>
      </c>
      <c r="BX16" s="14">
        <f t="shared" si="17"/>
        <v>3459.7919999999999</v>
      </c>
      <c r="BY16" s="14">
        <f t="shared" si="17"/>
        <v>3465.672</v>
      </c>
      <c r="BZ16" s="14">
        <f t="shared" si="17"/>
        <v>3471.5519999999997</v>
      </c>
      <c r="CA16" s="14">
        <f t="shared" si="17"/>
        <v>3477.4319999999998</v>
      </c>
      <c r="CB16" s="14">
        <f t="shared" si="17"/>
        <v>3483.3119999999999</v>
      </c>
      <c r="CC16" s="14">
        <f t="shared" si="17"/>
        <v>3489.192</v>
      </c>
      <c r="CD16" s="14">
        <f t="shared" si="17"/>
        <v>3495.0719999999997</v>
      </c>
      <c r="CE16" s="14">
        <f t="shared" si="17"/>
        <v>3500.9519999999998</v>
      </c>
      <c r="CF16" s="35"/>
      <c r="CG16" s="2"/>
      <c r="CH16" s="2"/>
      <c r="CI16" s="15"/>
    </row>
    <row r="17" spans="1:87" s="1" customFormat="1" x14ac:dyDescent="0.2">
      <c r="A17" s="17" t="s">
        <v>31</v>
      </c>
      <c r="B17" s="24" t="s">
        <v>22</v>
      </c>
      <c r="C17" s="27">
        <v>0.37</v>
      </c>
      <c r="D17" s="14">
        <f t="shared" ref="D17:AU17" si="18">$C$17*12*D37</f>
        <v>2106.3359999999998</v>
      </c>
      <c r="E17" s="14">
        <f t="shared" si="18"/>
        <v>2080.5839999999998</v>
      </c>
      <c r="F17" s="14">
        <f t="shared" si="18"/>
        <v>2065.0439999999999</v>
      </c>
      <c r="G17" s="14">
        <f t="shared" si="18"/>
        <v>2085.0239999999999</v>
      </c>
      <c r="H17" s="14">
        <f t="shared" si="18"/>
        <v>2106.7799999999997</v>
      </c>
      <c r="I17" s="14">
        <f t="shared" si="18"/>
        <v>2020.6439999999998</v>
      </c>
      <c r="J17" s="14">
        <f t="shared" si="18"/>
        <v>2239.9799999999996</v>
      </c>
      <c r="K17" s="14">
        <f t="shared" si="18"/>
        <v>2683.5359999999996</v>
      </c>
      <c r="L17" s="14">
        <f t="shared" si="18"/>
        <v>3290.9279999999999</v>
      </c>
      <c r="M17" s="14">
        <f t="shared" si="18"/>
        <v>3267.3959999999997</v>
      </c>
      <c r="N17" s="14">
        <f t="shared" si="18"/>
        <v>2057.4959999999996</v>
      </c>
      <c r="O17" s="14">
        <f t="shared" si="18"/>
        <v>2076.1439999999998</v>
      </c>
      <c r="P17" s="14">
        <f t="shared" si="18"/>
        <v>3274.4999999999995</v>
      </c>
      <c r="Q17" s="14">
        <f t="shared" si="18"/>
        <v>2346.0959999999995</v>
      </c>
      <c r="R17" s="14">
        <f t="shared" si="18"/>
        <v>2377.1759999999995</v>
      </c>
      <c r="S17" s="14">
        <f t="shared" si="18"/>
        <v>2186.6999999999998</v>
      </c>
      <c r="T17" s="14">
        <f t="shared" si="18"/>
        <v>2586.2999999999997</v>
      </c>
      <c r="U17" s="14">
        <f t="shared" si="18"/>
        <v>2528.1359999999995</v>
      </c>
      <c r="V17" s="14">
        <f t="shared" si="18"/>
        <v>2707.9559999999997</v>
      </c>
      <c r="W17" s="14">
        <f t="shared" si="18"/>
        <v>2217.7799999999997</v>
      </c>
      <c r="X17" s="14">
        <f t="shared" si="18"/>
        <v>2307.4679999999998</v>
      </c>
      <c r="Y17" s="14">
        <f t="shared" si="18"/>
        <v>2272.3919999999998</v>
      </c>
      <c r="Z17" s="14">
        <f t="shared" si="18"/>
        <v>3220.7759999999994</v>
      </c>
      <c r="AA17" s="14">
        <f t="shared" si="18"/>
        <v>3234.0959999999995</v>
      </c>
      <c r="AB17" s="14">
        <f t="shared" si="18"/>
        <v>2670.66</v>
      </c>
      <c r="AC17" s="14">
        <f t="shared" si="18"/>
        <v>3329.1119999999996</v>
      </c>
      <c r="AD17" s="14">
        <f t="shared" si="18"/>
        <v>3284.268</v>
      </c>
      <c r="AE17" s="14">
        <f t="shared" si="18"/>
        <v>3248.3039999999996</v>
      </c>
      <c r="AF17" s="14">
        <f t="shared" si="18"/>
        <v>3270.0599999999995</v>
      </c>
      <c r="AG17" s="14">
        <f t="shared" si="18"/>
        <v>2124.54</v>
      </c>
      <c r="AH17" s="14">
        <f t="shared" si="18"/>
        <v>1681.8719999999998</v>
      </c>
      <c r="AI17" s="14">
        <f t="shared" si="18"/>
        <v>2017.5359999999996</v>
      </c>
      <c r="AJ17" s="14">
        <f t="shared" si="18"/>
        <v>3278.9399999999996</v>
      </c>
      <c r="AK17" s="14">
        <f t="shared" si="18"/>
        <v>2065.0439999999999</v>
      </c>
      <c r="AL17" s="14">
        <f t="shared" si="18"/>
        <v>3253.1879999999996</v>
      </c>
      <c r="AM17" s="14">
        <f t="shared" si="18"/>
        <v>2495.2799999999997</v>
      </c>
      <c r="AN17" s="14">
        <f t="shared" si="18"/>
        <v>2512.5959999999995</v>
      </c>
      <c r="AO17" s="14">
        <f t="shared" si="18"/>
        <v>2367.8519999999994</v>
      </c>
      <c r="AP17" s="14">
        <f t="shared" si="18"/>
        <v>2374.9559999999997</v>
      </c>
      <c r="AQ17" s="14">
        <f t="shared" si="18"/>
        <v>2493.06</v>
      </c>
      <c r="AR17" s="14">
        <f t="shared" si="18"/>
        <v>2411.364</v>
      </c>
      <c r="AS17" s="14">
        <f t="shared" si="18"/>
        <v>2564.5439999999999</v>
      </c>
      <c r="AT17" s="14">
        <f t="shared" si="18"/>
        <v>2584.08</v>
      </c>
      <c r="AU17" s="14">
        <f t="shared" si="18"/>
        <v>2236.4279999999999</v>
      </c>
      <c r="AV17" s="53" t="s">
        <v>31</v>
      </c>
      <c r="AW17" s="27" t="s">
        <v>22</v>
      </c>
      <c r="AX17" s="27">
        <v>0.37</v>
      </c>
      <c r="AY17" s="14">
        <f t="shared" ref="AY17:CE17" si="19">$AX$17*12*AY37</f>
        <v>2092.1279999999997</v>
      </c>
      <c r="AZ17" s="14">
        <f t="shared" si="19"/>
        <v>3228.768</v>
      </c>
      <c r="BA17" s="14">
        <f t="shared" si="19"/>
        <v>2605.8359999999998</v>
      </c>
      <c r="BB17" s="14">
        <f t="shared" si="19"/>
        <v>1686.7559999999996</v>
      </c>
      <c r="BC17" s="14">
        <f t="shared" si="19"/>
        <v>2240.8679999999995</v>
      </c>
      <c r="BD17" s="14">
        <f t="shared" si="19"/>
        <v>2478.4079999999999</v>
      </c>
      <c r="BE17" s="14">
        <f t="shared" si="19"/>
        <v>2534.7959999999998</v>
      </c>
      <c r="BF17" s="14">
        <f t="shared" si="19"/>
        <v>2618.268</v>
      </c>
      <c r="BG17" s="14">
        <f t="shared" si="19"/>
        <v>2523.6959999999995</v>
      </c>
      <c r="BH17" s="14">
        <f t="shared" si="19"/>
        <v>2519.6999999999998</v>
      </c>
      <c r="BI17" s="14">
        <f t="shared" si="19"/>
        <v>2504.6039999999998</v>
      </c>
      <c r="BJ17" s="14">
        <f t="shared" si="19"/>
        <v>2537.0159999999996</v>
      </c>
      <c r="BK17" s="14">
        <f t="shared" si="19"/>
        <v>2070.8159999999998</v>
      </c>
      <c r="BL17" s="14">
        <f t="shared" si="19"/>
        <v>2539.6799999999998</v>
      </c>
      <c r="BM17" s="14">
        <f t="shared" si="19"/>
        <v>2508.1559999999995</v>
      </c>
      <c r="BN17" s="14">
        <f t="shared" si="19"/>
        <v>2529.0239999999999</v>
      </c>
      <c r="BO17" s="14">
        <f t="shared" si="19"/>
        <v>2571.6480000000001</v>
      </c>
      <c r="BP17" s="14">
        <f t="shared" si="19"/>
        <v>2078.364</v>
      </c>
      <c r="BQ17" s="14">
        <f t="shared" si="19"/>
        <v>2043.7319999999997</v>
      </c>
      <c r="BR17" s="14">
        <f t="shared" si="19"/>
        <v>2492.1719999999996</v>
      </c>
      <c r="BS17" s="14">
        <f t="shared" si="19"/>
        <v>2767.4519999999993</v>
      </c>
      <c r="BT17" s="14">
        <f t="shared" si="19"/>
        <v>2497.944</v>
      </c>
      <c r="BU17" s="14">
        <f t="shared" si="19"/>
        <v>2599.1759999999995</v>
      </c>
      <c r="BV17" s="14">
        <f t="shared" si="19"/>
        <v>2603.6159999999995</v>
      </c>
      <c r="BW17" s="14">
        <f t="shared" si="19"/>
        <v>2608.0559999999996</v>
      </c>
      <c r="BX17" s="14">
        <f t="shared" si="19"/>
        <v>2612.4959999999996</v>
      </c>
      <c r="BY17" s="14">
        <f t="shared" si="19"/>
        <v>2616.9359999999997</v>
      </c>
      <c r="BZ17" s="14">
        <f t="shared" si="19"/>
        <v>2621.3759999999997</v>
      </c>
      <c r="CA17" s="14">
        <f t="shared" si="19"/>
        <v>2625.8159999999998</v>
      </c>
      <c r="CB17" s="14">
        <f t="shared" si="19"/>
        <v>2630.2559999999994</v>
      </c>
      <c r="CC17" s="14">
        <f t="shared" si="19"/>
        <v>2634.6959999999995</v>
      </c>
      <c r="CD17" s="14">
        <f t="shared" si="19"/>
        <v>2639.1359999999995</v>
      </c>
      <c r="CE17" s="14">
        <f t="shared" si="19"/>
        <v>2643.5759999999996</v>
      </c>
      <c r="CF17" s="35"/>
      <c r="CG17" s="2"/>
      <c r="CH17" s="2"/>
      <c r="CI17" s="15"/>
    </row>
    <row r="18" spans="1:87" s="1" customFormat="1" ht="57.75" customHeight="1" x14ac:dyDescent="0.2">
      <c r="A18" s="19" t="s">
        <v>32</v>
      </c>
      <c r="B18" s="24" t="s">
        <v>9</v>
      </c>
      <c r="C18" s="27">
        <v>0.6</v>
      </c>
      <c r="D18" s="14">
        <f t="shared" ref="D18:AU18" si="20">$C$18*12*D37</f>
        <v>3415.6799999999994</v>
      </c>
      <c r="E18" s="14">
        <f t="shared" si="20"/>
        <v>3373.9199999999996</v>
      </c>
      <c r="F18" s="14">
        <f t="shared" si="20"/>
        <v>3348.72</v>
      </c>
      <c r="G18" s="14">
        <f t="shared" si="20"/>
        <v>3381.12</v>
      </c>
      <c r="H18" s="14">
        <f t="shared" si="20"/>
        <v>3416.3999999999996</v>
      </c>
      <c r="I18" s="14">
        <f t="shared" si="20"/>
        <v>3276.72</v>
      </c>
      <c r="J18" s="14">
        <f t="shared" si="20"/>
        <v>3632.3999999999996</v>
      </c>
      <c r="K18" s="14">
        <f t="shared" si="20"/>
        <v>4351.6799999999994</v>
      </c>
      <c r="L18" s="14">
        <f t="shared" si="20"/>
        <v>5336.6399999999994</v>
      </c>
      <c r="M18" s="14">
        <f t="shared" si="20"/>
        <v>5298.48</v>
      </c>
      <c r="N18" s="14">
        <f t="shared" si="20"/>
        <v>3336.4799999999996</v>
      </c>
      <c r="O18" s="14">
        <f t="shared" si="20"/>
        <v>3366.72</v>
      </c>
      <c r="P18" s="14">
        <f t="shared" si="20"/>
        <v>5309.9999999999991</v>
      </c>
      <c r="Q18" s="14">
        <f t="shared" si="20"/>
        <v>3804.4799999999996</v>
      </c>
      <c r="R18" s="14">
        <f t="shared" si="20"/>
        <v>3854.8799999999997</v>
      </c>
      <c r="S18" s="14">
        <f t="shared" si="20"/>
        <v>3545.9999999999995</v>
      </c>
      <c r="T18" s="14">
        <f t="shared" si="20"/>
        <v>4194</v>
      </c>
      <c r="U18" s="14">
        <f t="shared" si="20"/>
        <v>4099.6799999999994</v>
      </c>
      <c r="V18" s="14">
        <f t="shared" si="20"/>
        <v>4391.28</v>
      </c>
      <c r="W18" s="14">
        <f t="shared" si="20"/>
        <v>3596.3999999999996</v>
      </c>
      <c r="X18" s="14">
        <f t="shared" si="20"/>
        <v>3741.84</v>
      </c>
      <c r="Y18" s="14">
        <f t="shared" si="20"/>
        <v>3684.9599999999996</v>
      </c>
      <c r="Z18" s="14">
        <f t="shared" si="20"/>
        <v>5222.8799999999992</v>
      </c>
      <c r="AA18" s="14">
        <f t="shared" si="20"/>
        <v>5244.48</v>
      </c>
      <c r="AB18" s="14">
        <f t="shared" si="20"/>
        <v>4330.7999999999993</v>
      </c>
      <c r="AC18" s="14">
        <f t="shared" si="20"/>
        <v>5398.5599999999995</v>
      </c>
      <c r="AD18" s="14">
        <f t="shared" si="20"/>
        <v>5325.84</v>
      </c>
      <c r="AE18" s="14">
        <f t="shared" si="20"/>
        <v>5267.5199999999995</v>
      </c>
      <c r="AF18" s="14">
        <f t="shared" si="20"/>
        <v>5302.7999999999993</v>
      </c>
      <c r="AG18" s="14">
        <f t="shared" si="20"/>
        <v>3445.2</v>
      </c>
      <c r="AH18" s="14">
        <f t="shared" si="20"/>
        <v>2727.3599999999997</v>
      </c>
      <c r="AI18" s="14">
        <f t="shared" si="20"/>
        <v>3271.6799999999994</v>
      </c>
      <c r="AJ18" s="14">
        <f t="shared" si="20"/>
        <v>5317.2</v>
      </c>
      <c r="AK18" s="14">
        <f t="shared" si="20"/>
        <v>3348.72</v>
      </c>
      <c r="AL18" s="14">
        <f t="shared" si="20"/>
        <v>5275.44</v>
      </c>
      <c r="AM18" s="14">
        <f t="shared" si="20"/>
        <v>4046.3999999999996</v>
      </c>
      <c r="AN18" s="14">
        <f t="shared" si="20"/>
        <v>4074.4799999999996</v>
      </c>
      <c r="AO18" s="14">
        <f t="shared" si="20"/>
        <v>3839.7599999999993</v>
      </c>
      <c r="AP18" s="14">
        <f t="shared" si="20"/>
        <v>3851.2799999999993</v>
      </c>
      <c r="AQ18" s="14">
        <f t="shared" si="20"/>
        <v>4042.7999999999997</v>
      </c>
      <c r="AR18" s="14">
        <f t="shared" si="20"/>
        <v>3910.3199999999997</v>
      </c>
      <c r="AS18" s="14">
        <f t="shared" si="20"/>
        <v>4158.7199999999993</v>
      </c>
      <c r="AT18" s="14">
        <f t="shared" si="20"/>
        <v>4190.3999999999996</v>
      </c>
      <c r="AU18" s="14">
        <f t="shared" si="20"/>
        <v>3626.6399999999994</v>
      </c>
      <c r="AV18" s="19" t="s">
        <v>32</v>
      </c>
      <c r="AW18" s="24" t="s">
        <v>9</v>
      </c>
      <c r="AX18" s="27">
        <v>0.6</v>
      </c>
      <c r="AY18" s="14">
        <f t="shared" ref="AY18:CE18" si="21">$AX$18*12*AY37</f>
        <v>3392.6399999999994</v>
      </c>
      <c r="AZ18" s="14">
        <f t="shared" si="21"/>
        <v>5235.84</v>
      </c>
      <c r="BA18" s="14">
        <f t="shared" si="21"/>
        <v>4225.6799999999994</v>
      </c>
      <c r="BB18" s="14">
        <f t="shared" si="21"/>
        <v>2735.2799999999997</v>
      </c>
      <c r="BC18" s="14">
        <f t="shared" si="21"/>
        <v>3633.8399999999997</v>
      </c>
      <c r="BD18" s="14">
        <f t="shared" si="21"/>
        <v>4019.04</v>
      </c>
      <c r="BE18" s="14">
        <f t="shared" si="21"/>
        <v>4110.4799999999996</v>
      </c>
      <c r="BF18" s="14">
        <f t="shared" si="21"/>
        <v>4245.84</v>
      </c>
      <c r="BG18" s="14">
        <f t="shared" si="21"/>
        <v>4092.4799999999996</v>
      </c>
      <c r="BH18" s="14">
        <f t="shared" si="21"/>
        <v>4085.9999999999995</v>
      </c>
      <c r="BI18" s="14">
        <f t="shared" si="21"/>
        <v>4061.52</v>
      </c>
      <c r="BJ18" s="14">
        <f t="shared" si="21"/>
        <v>4114.079999999999</v>
      </c>
      <c r="BK18" s="14">
        <f t="shared" si="21"/>
        <v>3358.0799999999995</v>
      </c>
      <c r="BL18" s="14">
        <f t="shared" si="21"/>
        <v>4118.3999999999996</v>
      </c>
      <c r="BM18" s="14">
        <f t="shared" si="21"/>
        <v>4067.2799999999993</v>
      </c>
      <c r="BN18" s="14">
        <f t="shared" si="21"/>
        <v>4101.12</v>
      </c>
      <c r="BO18" s="14">
        <f t="shared" si="21"/>
        <v>4170.24</v>
      </c>
      <c r="BP18" s="14">
        <f t="shared" si="21"/>
        <v>3370.3199999999997</v>
      </c>
      <c r="BQ18" s="14">
        <f t="shared" si="21"/>
        <v>3314.16</v>
      </c>
      <c r="BR18" s="14">
        <f t="shared" si="21"/>
        <v>4041.3599999999992</v>
      </c>
      <c r="BS18" s="14">
        <f t="shared" si="21"/>
        <v>4487.7599999999993</v>
      </c>
      <c r="BT18" s="14">
        <f t="shared" si="21"/>
        <v>4050.72</v>
      </c>
      <c r="BU18" s="14">
        <f t="shared" si="21"/>
        <v>4214.8799999999992</v>
      </c>
      <c r="BV18" s="14">
        <f t="shared" si="21"/>
        <v>4222.079999999999</v>
      </c>
      <c r="BW18" s="14">
        <f t="shared" si="21"/>
        <v>4229.28</v>
      </c>
      <c r="BX18" s="14">
        <f t="shared" si="21"/>
        <v>4236.4799999999996</v>
      </c>
      <c r="BY18" s="14">
        <f t="shared" si="21"/>
        <v>4243.6799999999994</v>
      </c>
      <c r="BZ18" s="14">
        <f t="shared" si="21"/>
        <v>4250.8799999999992</v>
      </c>
      <c r="CA18" s="14">
        <f t="shared" si="21"/>
        <v>4258.079999999999</v>
      </c>
      <c r="CB18" s="14">
        <f t="shared" si="21"/>
        <v>4265.28</v>
      </c>
      <c r="CC18" s="14">
        <f t="shared" si="21"/>
        <v>4272.4799999999996</v>
      </c>
      <c r="CD18" s="14">
        <f t="shared" si="21"/>
        <v>4279.6799999999994</v>
      </c>
      <c r="CE18" s="14">
        <f t="shared" si="21"/>
        <v>4286.8799999999992</v>
      </c>
      <c r="CF18" s="35"/>
      <c r="CG18" s="2"/>
      <c r="CH18" s="2"/>
      <c r="CI18" s="15"/>
    </row>
    <row r="19" spans="1:87" s="1" customFormat="1" ht="38.25" customHeight="1" x14ac:dyDescent="0.2">
      <c r="A19" s="17" t="s">
        <v>33</v>
      </c>
      <c r="B19" s="24" t="s">
        <v>46</v>
      </c>
      <c r="C19" s="27">
        <v>7.0000000000000007E-2</v>
      </c>
      <c r="D19" s="14">
        <f t="shared" ref="D19:AU19" si="22">$C$19*12*D37</f>
        <v>398.49600000000004</v>
      </c>
      <c r="E19" s="14">
        <f t="shared" si="22"/>
        <v>393.62400000000008</v>
      </c>
      <c r="F19" s="14">
        <f t="shared" si="22"/>
        <v>390.68400000000008</v>
      </c>
      <c r="G19" s="14">
        <f t="shared" si="22"/>
        <v>394.46400000000006</v>
      </c>
      <c r="H19" s="14">
        <f t="shared" si="22"/>
        <v>398.58000000000004</v>
      </c>
      <c r="I19" s="14">
        <f t="shared" si="22"/>
        <v>382.28400000000005</v>
      </c>
      <c r="J19" s="14">
        <f t="shared" si="22"/>
        <v>423.78000000000003</v>
      </c>
      <c r="K19" s="14">
        <f t="shared" si="22"/>
        <v>507.69600000000003</v>
      </c>
      <c r="L19" s="14">
        <f t="shared" si="22"/>
        <v>622.60800000000006</v>
      </c>
      <c r="M19" s="14">
        <f t="shared" si="22"/>
        <v>618.15600000000006</v>
      </c>
      <c r="N19" s="14">
        <f t="shared" si="22"/>
        <v>389.25600000000003</v>
      </c>
      <c r="O19" s="14">
        <f t="shared" si="22"/>
        <v>392.78400000000005</v>
      </c>
      <c r="P19" s="14">
        <f t="shared" si="22"/>
        <v>619.50000000000011</v>
      </c>
      <c r="Q19" s="14">
        <f t="shared" si="22"/>
        <v>443.85600000000005</v>
      </c>
      <c r="R19" s="14">
        <f t="shared" si="22"/>
        <v>449.73600000000005</v>
      </c>
      <c r="S19" s="14">
        <f t="shared" si="22"/>
        <v>413.70000000000005</v>
      </c>
      <c r="T19" s="14">
        <f t="shared" si="22"/>
        <v>489.30000000000007</v>
      </c>
      <c r="U19" s="14">
        <f t="shared" si="22"/>
        <v>478.29600000000005</v>
      </c>
      <c r="V19" s="14">
        <f t="shared" si="22"/>
        <v>512.31600000000003</v>
      </c>
      <c r="W19" s="14">
        <f t="shared" si="22"/>
        <v>419.58000000000004</v>
      </c>
      <c r="X19" s="14">
        <f t="shared" si="22"/>
        <v>436.54800000000006</v>
      </c>
      <c r="Y19" s="14">
        <f t="shared" si="22"/>
        <v>429.91200000000003</v>
      </c>
      <c r="Z19" s="14">
        <f t="shared" si="22"/>
        <v>609.33600000000001</v>
      </c>
      <c r="AA19" s="14">
        <f t="shared" si="22"/>
        <v>611.85599999999999</v>
      </c>
      <c r="AB19" s="14">
        <f t="shared" si="22"/>
        <v>505.26000000000005</v>
      </c>
      <c r="AC19" s="14">
        <f t="shared" si="22"/>
        <v>629.83199999999999</v>
      </c>
      <c r="AD19" s="14">
        <f t="shared" si="22"/>
        <v>621.34800000000007</v>
      </c>
      <c r="AE19" s="14">
        <f t="shared" si="22"/>
        <v>614.5440000000001</v>
      </c>
      <c r="AF19" s="14">
        <f t="shared" si="22"/>
        <v>618.66000000000008</v>
      </c>
      <c r="AG19" s="14">
        <f t="shared" si="22"/>
        <v>401.94000000000005</v>
      </c>
      <c r="AH19" s="14">
        <f t="shared" si="22"/>
        <v>318.19200000000006</v>
      </c>
      <c r="AI19" s="14">
        <f t="shared" si="22"/>
        <v>381.69600000000003</v>
      </c>
      <c r="AJ19" s="14">
        <f t="shared" si="22"/>
        <v>620.34</v>
      </c>
      <c r="AK19" s="14">
        <f t="shared" si="22"/>
        <v>390.68400000000008</v>
      </c>
      <c r="AL19" s="14">
        <f t="shared" si="22"/>
        <v>615.46800000000007</v>
      </c>
      <c r="AM19" s="14">
        <f t="shared" si="22"/>
        <v>472.08000000000004</v>
      </c>
      <c r="AN19" s="14">
        <f t="shared" si="22"/>
        <v>475.35600000000005</v>
      </c>
      <c r="AO19" s="14">
        <f t="shared" si="22"/>
        <v>447.97199999999998</v>
      </c>
      <c r="AP19" s="14">
        <f t="shared" si="22"/>
        <v>449.31600000000003</v>
      </c>
      <c r="AQ19" s="14">
        <f t="shared" si="22"/>
        <v>471.66</v>
      </c>
      <c r="AR19" s="14">
        <f t="shared" si="22"/>
        <v>456.20400000000006</v>
      </c>
      <c r="AS19" s="14">
        <f t="shared" si="22"/>
        <v>485.18400000000008</v>
      </c>
      <c r="AT19" s="14">
        <f t="shared" si="22"/>
        <v>488.88000000000005</v>
      </c>
      <c r="AU19" s="14">
        <f t="shared" si="22"/>
        <v>423.108</v>
      </c>
      <c r="AV19" s="17" t="s">
        <v>33</v>
      </c>
      <c r="AW19" s="27" t="s">
        <v>46</v>
      </c>
      <c r="AX19" s="27">
        <v>7.0000000000000007E-2</v>
      </c>
      <c r="AY19" s="14">
        <f t="shared" ref="AY19:CE19" si="23">$AX$19*12*AY37</f>
        <v>395.80800000000005</v>
      </c>
      <c r="AZ19" s="14">
        <f t="shared" si="23"/>
        <v>610.84800000000007</v>
      </c>
      <c r="BA19" s="14">
        <f t="shared" si="23"/>
        <v>492.99600000000004</v>
      </c>
      <c r="BB19" s="14">
        <f t="shared" si="23"/>
        <v>319.11599999999999</v>
      </c>
      <c r="BC19" s="14">
        <f t="shared" si="23"/>
        <v>423.94800000000004</v>
      </c>
      <c r="BD19" s="14">
        <f t="shared" si="23"/>
        <v>468.88800000000009</v>
      </c>
      <c r="BE19" s="14">
        <f t="shared" si="23"/>
        <v>479.55600000000004</v>
      </c>
      <c r="BF19" s="14">
        <f t="shared" si="23"/>
        <v>495.34800000000007</v>
      </c>
      <c r="BG19" s="14">
        <f t="shared" si="23"/>
        <v>477.45600000000002</v>
      </c>
      <c r="BH19" s="14">
        <f t="shared" si="23"/>
        <v>476.70000000000005</v>
      </c>
      <c r="BI19" s="14">
        <f t="shared" si="23"/>
        <v>473.84400000000005</v>
      </c>
      <c r="BJ19" s="14">
        <f t="shared" si="23"/>
        <v>479.976</v>
      </c>
      <c r="BK19" s="14">
        <f t="shared" si="23"/>
        <v>391.77600000000001</v>
      </c>
      <c r="BL19" s="14">
        <f t="shared" si="23"/>
        <v>480.48</v>
      </c>
      <c r="BM19" s="14">
        <f t="shared" si="23"/>
        <v>474.51600000000002</v>
      </c>
      <c r="BN19" s="14">
        <f t="shared" si="23"/>
        <v>478.46400000000006</v>
      </c>
      <c r="BO19" s="14">
        <f t="shared" si="23"/>
        <v>486.52800000000008</v>
      </c>
      <c r="BP19" s="14">
        <f t="shared" si="23"/>
        <v>393.20400000000006</v>
      </c>
      <c r="BQ19" s="14">
        <f t="shared" si="23"/>
        <v>386.65200000000004</v>
      </c>
      <c r="BR19" s="14">
        <f t="shared" si="23"/>
        <v>471.49200000000002</v>
      </c>
      <c r="BS19" s="14">
        <f t="shared" si="23"/>
        <v>523.572</v>
      </c>
      <c r="BT19" s="14">
        <f t="shared" si="23"/>
        <v>472.58400000000006</v>
      </c>
      <c r="BU19" s="14">
        <f t="shared" si="23"/>
        <v>491.73600000000005</v>
      </c>
      <c r="BV19" s="14">
        <f t="shared" si="23"/>
        <v>492.57600000000002</v>
      </c>
      <c r="BW19" s="14">
        <f t="shared" si="23"/>
        <v>493.41600000000005</v>
      </c>
      <c r="BX19" s="14">
        <f t="shared" si="23"/>
        <v>494.25600000000003</v>
      </c>
      <c r="BY19" s="14">
        <f t="shared" si="23"/>
        <v>495.096</v>
      </c>
      <c r="BZ19" s="14">
        <f t="shared" si="23"/>
        <v>495.93600000000004</v>
      </c>
      <c r="CA19" s="14">
        <f t="shared" si="23"/>
        <v>496.77600000000001</v>
      </c>
      <c r="CB19" s="14">
        <f t="shared" si="23"/>
        <v>497.61600000000004</v>
      </c>
      <c r="CC19" s="14">
        <f t="shared" si="23"/>
        <v>498.45600000000002</v>
      </c>
      <c r="CD19" s="14">
        <f t="shared" si="23"/>
        <v>499.29600000000005</v>
      </c>
      <c r="CE19" s="14">
        <f t="shared" si="23"/>
        <v>500.13600000000002</v>
      </c>
      <c r="CF19" s="35"/>
      <c r="CG19" s="2"/>
      <c r="CH19" s="2"/>
      <c r="CI19" s="15"/>
    </row>
    <row r="20" spans="1:87" s="1" customFormat="1" x14ac:dyDescent="0.2">
      <c r="A20" s="17" t="s">
        <v>34</v>
      </c>
      <c r="B20" s="24" t="s">
        <v>47</v>
      </c>
      <c r="C20" s="27">
        <v>2.4900000000000002</v>
      </c>
      <c r="D20" s="14">
        <f t="shared" ref="D20:AU20" si="24">$C$20*12*D37</f>
        <v>14175.072</v>
      </c>
      <c r="E20" s="14">
        <f t="shared" si="24"/>
        <v>14001.768000000002</v>
      </c>
      <c r="F20" s="14">
        <f t="shared" si="24"/>
        <v>13897.188000000002</v>
      </c>
      <c r="G20" s="14">
        <f t="shared" si="24"/>
        <v>14031.648000000001</v>
      </c>
      <c r="H20" s="14">
        <f t="shared" si="24"/>
        <v>14178.060000000001</v>
      </c>
      <c r="I20" s="14">
        <f t="shared" si="24"/>
        <v>13598.388000000003</v>
      </c>
      <c r="J20" s="14">
        <f t="shared" si="24"/>
        <v>15074.460000000001</v>
      </c>
      <c r="K20" s="14">
        <f t="shared" si="24"/>
        <v>18059.472000000002</v>
      </c>
      <c r="L20" s="14">
        <f t="shared" si="24"/>
        <v>22147.056000000004</v>
      </c>
      <c r="M20" s="14">
        <f t="shared" si="24"/>
        <v>21988.692000000003</v>
      </c>
      <c r="N20" s="14">
        <f t="shared" si="24"/>
        <v>13846.392</v>
      </c>
      <c r="O20" s="14">
        <f t="shared" si="24"/>
        <v>13971.888000000003</v>
      </c>
      <c r="P20" s="14">
        <f t="shared" si="24"/>
        <v>22036.500000000004</v>
      </c>
      <c r="Q20" s="14">
        <f t="shared" si="24"/>
        <v>15788.592000000001</v>
      </c>
      <c r="R20" s="14">
        <f t="shared" si="24"/>
        <v>15997.752</v>
      </c>
      <c r="S20" s="14">
        <f t="shared" si="24"/>
        <v>14715.900000000001</v>
      </c>
      <c r="T20" s="14">
        <f t="shared" si="24"/>
        <v>17405.100000000002</v>
      </c>
      <c r="U20" s="14">
        <f t="shared" si="24"/>
        <v>17013.672000000002</v>
      </c>
      <c r="V20" s="14">
        <f t="shared" si="24"/>
        <v>18223.812000000002</v>
      </c>
      <c r="W20" s="14">
        <f t="shared" si="24"/>
        <v>14925.060000000001</v>
      </c>
      <c r="X20" s="14">
        <f t="shared" si="24"/>
        <v>15528.636000000002</v>
      </c>
      <c r="Y20" s="14">
        <f t="shared" si="24"/>
        <v>15292.584000000001</v>
      </c>
      <c r="Z20" s="14">
        <f t="shared" si="24"/>
        <v>21674.952000000001</v>
      </c>
      <c r="AA20" s="14">
        <f t="shared" si="24"/>
        <v>21764.592000000001</v>
      </c>
      <c r="AB20" s="14">
        <f t="shared" si="24"/>
        <v>17972.820000000003</v>
      </c>
      <c r="AC20" s="14">
        <f t="shared" si="24"/>
        <v>22404.024000000001</v>
      </c>
      <c r="AD20" s="14">
        <f t="shared" si="24"/>
        <v>22102.236000000004</v>
      </c>
      <c r="AE20" s="14">
        <f t="shared" si="24"/>
        <v>21860.208000000002</v>
      </c>
      <c r="AF20" s="14">
        <f t="shared" si="24"/>
        <v>22006.620000000003</v>
      </c>
      <c r="AG20" s="14">
        <f t="shared" si="24"/>
        <v>14297.580000000002</v>
      </c>
      <c r="AH20" s="14">
        <f t="shared" si="24"/>
        <v>11318.544000000002</v>
      </c>
      <c r="AI20" s="14">
        <f t="shared" si="24"/>
        <v>13577.472</v>
      </c>
      <c r="AJ20" s="14">
        <f t="shared" si="24"/>
        <v>22066.38</v>
      </c>
      <c r="AK20" s="14">
        <f t="shared" si="24"/>
        <v>13897.188000000002</v>
      </c>
      <c r="AL20" s="14">
        <f t="shared" si="24"/>
        <v>21893.076000000005</v>
      </c>
      <c r="AM20" s="14">
        <f t="shared" si="24"/>
        <v>16792.560000000001</v>
      </c>
      <c r="AN20" s="14">
        <f t="shared" si="24"/>
        <v>16909.092000000001</v>
      </c>
      <c r="AO20" s="14">
        <f t="shared" si="24"/>
        <v>15935.004000000001</v>
      </c>
      <c r="AP20" s="14">
        <f t="shared" si="24"/>
        <v>15982.812</v>
      </c>
      <c r="AQ20" s="14">
        <f t="shared" si="24"/>
        <v>16777.620000000003</v>
      </c>
      <c r="AR20" s="14">
        <f t="shared" si="24"/>
        <v>16227.828000000001</v>
      </c>
      <c r="AS20" s="14">
        <f t="shared" si="24"/>
        <v>17258.688000000002</v>
      </c>
      <c r="AT20" s="14">
        <f t="shared" si="24"/>
        <v>17390.16</v>
      </c>
      <c r="AU20" s="14">
        <f t="shared" si="24"/>
        <v>15050.556</v>
      </c>
      <c r="AV20" s="53" t="s">
        <v>34</v>
      </c>
      <c r="AW20" s="24" t="s">
        <v>47</v>
      </c>
      <c r="AX20" s="27">
        <v>2.4900000000000002</v>
      </c>
      <c r="AY20" s="14">
        <f t="shared" ref="AY20:CE20" si="25">$AX$20*12*AY37</f>
        <v>14079.456</v>
      </c>
      <c r="AZ20" s="14">
        <f t="shared" si="25"/>
        <v>21728.736000000004</v>
      </c>
      <c r="BA20" s="14">
        <f t="shared" si="25"/>
        <v>17536.572</v>
      </c>
      <c r="BB20" s="14">
        <f t="shared" si="25"/>
        <v>11351.412</v>
      </c>
      <c r="BC20" s="14">
        <f t="shared" si="25"/>
        <v>15080.436000000002</v>
      </c>
      <c r="BD20" s="14">
        <f t="shared" si="25"/>
        <v>16679.016000000003</v>
      </c>
      <c r="BE20" s="14">
        <f t="shared" si="25"/>
        <v>17058.492000000002</v>
      </c>
      <c r="BF20" s="14">
        <f t="shared" si="25"/>
        <v>17620.236000000004</v>
      </c>
      <c r="BG20" s="14">
        <f t="shared" si="25"/>
        <v>16983.792000000001</v>
      </c>
      <c r="BH20" s="14">
        <f t="shared" si="25"/>
        <v>16956.900000000001</v>
      </c>
      <c r="BI20" s="14">
        <f t="shared" si="25"/>
        <v>16855.308000000001</v>
      </c>
      <c r="BJ20" s="14">
        <f t="shared" si="25"/>
        <v>17073.432000000001</v>
      </c>
      <c r="BK20" s="14">
        <f t="shared" si="25"/>
        <v>13936.032000000001</v>
      </c>
      <c r="BL20" s="14">
        <f t="shared" si="25"/>
        <v>17091.36</v>
      </c>
      <c r="BM20" s="14">
        <f t="shared" si="25"/>
        <v>16879.212</v>
      </c>
      <c r="BN20" s="14">
        <f t="shared" si="25"/>
        <v>17019.648000000001</v>
      </c>
      <c r="BO20" s="14">
        <f t="shared" si="25"/>
        <v>17306.496000000003</v>
      </c>
      <c r="BP20" s="14">
        <f t="shared" si="25"/>
        <v>13986.828000000001</v>
      </c>
      <c r="BQ20" s="14">
        <f t="shared" si="25"/>
        <v>13753.764000000001</v>
      </c>
      <c r="BR20" s="14">
        <f t="shared" si="25"/>
        <v>16771.644</v>
      </c>
      <c r="BS20" s="14">
        <f t="shared" si="25"/>
        <v>18624.204000000002</v>
      </c>
      <c r="BT20" s="14">
        <f t="shared" si="25"/>
        <v>16810.488000000001</v>
      </c>
      <c r="BU20" s="14">
        <f t="shared" si="25"/>
        <v>17491.752</v>
      </c>
      <c r="BV20" s="14">
        <f t="shared" si="25"/>
        <v>17521.632000000001</v>
      </c>
      <c r="BW20" s="14">
        <f t="shared" si="25"/>
        <v>17551.512000000002</v>
      </c>
      <c r="BX20" s="14">
        <f t="shared" si="25"/>
        <v>17581.392</v>
      </c>
      <c r="BY20" s="14">
        <f t="shared" si="25"/>
        <v>17611.272000000001</v>
      </c>
      <c r="BZ20" s="14">
        <f t="shared" si="25"/>
        <v>17641.152000000002</v>
      </c>
      <c r="CA20" s="14">
        <f t="shared" si="25"/>
        <v>17671.031999999999</v>
      </c>
      <c r="CB20" s="14">
        <f t="shared" si="25"/>
        <v>17700.912</v>
      </c>
      <c r="CC20" s="14">
        <f t="shared" si="25"/>
        <v>17730.792000000001</v>
      </c>
      <c r="CD20" s="14">
        <f t="shared" si="25"/>
        <v>17760.672000000002</v>
      </c>
      <c r="CE20" s="14">
        <f t="shared" si="25"/>
        <v>17790.552</v>
      </c>
      <c r="CF20" s="35"/>
      <c r="CG20" s="2"/>
      <c r="CH20" s="2"/>
      <c r="CI20" s="15"/>
    </row>
    <row r="21" spans="1:87" s="13" customFormat="1" ht="12.75" customHeight="1" x14ac:dyDescent="0.2">
      <c r="A21" s="25"/>
      <c r="B21" s="26"/>
      <c r="C21" s="68"/>
      <c r="D21" s="54"/>
      <c r="E21" s="54"/>
      <c r="F21" s="54"/>
      <c r="G21" s="54"/>
      <c r="H21" s="1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3"/>
      <c r="AW21" s="27"/>
      <c r="AX21" s="27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76"/>
      <c r="CG21" s="77"/>
      <c r="CH21" s="77"/>
      <c r="CI21" s="55"/>
    </row>
    <row r="22" spans="1:87" s="13" customFormat="1" ht="12.75" customHeight="1" x14ac:dyDescent="0.2">
      <c r="A22" s="31"/>
      <c r="B22" s="26"/>
      <c r="C22" s="68"/>
      <c r="D22" s="54"/>
      <c r="E22" s="54"/>
      <c r="F22" s="54"/>
      <c r="G22" s="54"/>
      <c r="H22" s="1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6"/>
      <c r="AW22" s="27"/>
      <c r="AX22" s="27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76"/>
      <c r="CG22" s="77"/>
      <c r="CH22" s="77"/>
      <c r="CI22" s="55"/>
    </row>
    <row r="23" spans="1:87" s="13" customFormat="1" ht="12.75" customHeight="1" x14ac:dyDescent="0.2">
      <c r="A23" s="31"/>
      <c r="B23" s="26"/>
      <c r="C23" s="68"/>
      <c r="D23" s="54"/>
      <c r="E23" s="54"/>
      <c r="F23" s="54"/>
      <c r="G23" s="54"/>
      <c r="H23" s="1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6"/>
      <c r="AW23" s="27"/>
      <c r="AX23" s="27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76"/>
      <c r="CG23" s="77"/>
      <c r="CH23" s="77"/>
      <c r="CI23" s="55"/>
    </row>
    <row r="24" spans="1:87" s="1" customFormat="1" ht="27" customHeight="1" x14ac:dyDescent="0.2">
      <c r="A24" s="18" t="s">
        <v>8</v>
      </c>
      <c r="B24" s="24"/>
      <c r="C24" s="57">
        <f>SUM(C25:C27)</f>
        <v>2.1399999999999997</v>
      </c>
      <c r="D24" s="52">
        <f>SUM(D25:D27)</f>
        <v>12182.591999999997</v>
      </c>
      <c r="E24" s="52">
        <f t="shared" ref="E24:AU24" si="26">SUM(E25:E27)</f>
        <v>12033.648000000001</v>
      </c>
      <c r="F24" s="52">
        <f t="shared" si="26"/>
        <v>11943.768</v>
      </c>
      <c r="G24" s="52">
        <f t="shared" si="26"/>
        <v>12059.328</v>
      </c>
      <c r="H24" s="52">
        <f t="shared" si="26"/>
        <v>12185.16</v>
      </c>
      <c r="I24" s="52">
        <f t="shared" si="26"/>
        <v>11686.968000000001</v>
      </c>
      <c r="J24" s="52">
        <f t="shared" si="26"/>
        <v>12955.56</v>
      </c>
      <c r="K24" s="52">
        <f t="shared" si="26"/>
        <v>15520.991999999998</v>
      </c>
      <c r="L24" s="52">
        <f t="shared" si="26"/>
        <v>19034.016</v>
      </c>
      <c r="M24" s="52">
        <f t="shared" si="26"/>
        <v>18897.911999999997</v>
      </c>
      <c r="N24" s="52">
        <f t="shared" si="26"/>
        <v>11900.111999999997</v>
      </c>
      <c r="O24" s="52">
        <f t="shared" si="26"/>
        <v>12007.968000000001</v>
      </c>
      <c r="P24" s="52">
        <f t="shared" si="26"/>
        <v>18938.999999999996</v>
      </c>
      <c r="Q24" s="52">
        <f t="shared" si="26"/>
        <v>13569.311999999998</v>
      </c>
      <c r="R24" s="52">
        <f t="shared" si="26"/>
        <v>13749.071999999996</v>
      </c>
      <c r="S24" s="52">
        <f t="shared" si="26"/>
        <v>12647.4</v>
      </c>
      <c r="T24" s="52">
        <f t="shared" si="26"/>
        <v>14958.599999999999</v>
      </c>
      <c r="U24" s="52">
        <f t="shared" si="26"/>
        <v>14622.191999999999</v>
      </c>
      <c r="V24" s="52">
        <f t="shared" si="26"/>
        <v>15662.231999999998</v>
      </c>
      <c r="W24" s="52">
        <f t="shared" si="26"/>
        <v>12827.16</v>
      </c>
      <c r="X24" s="52">
        <f t="shared" si="26"/>
        <v>13345.896000000001</v>
      </c>
      <c r="Y24" s="52">
        <f t="shared" si="26"/>
        <v>13143.023999999999</v>
      </c>
      <c r="Z24" s="52">
        <f t="shared" si="26"/>
        <v>18628.271999999997</v>
      </c>
      <c r="AA24" s="52">
        <f t="shared" si="26"/>
        <v>18705.311999999998</v>
      </c>
      <c r="AB24" s="52">
        <f t="shared" si="26"/>
        <v>15446.519999999999</v>
      </c>
      <c r="AC24" s="52">
        <f t="shared" si="26"/>
        <v>19254.863999999998</v>
      </c>
      <c r="AD24" s="52">
        <f t="shared" si="26"/>
        <v>18995.495999999999</v>
      </c>
      <c r="AE24" s="52">
        <f t="shared" si="26"/>
        <v>18787.487999999998</v>
      </c>
      <c r="AF24" s="52">
        <f t="shared" si="26"/>
        <v>18913.32</v>
      </c>
      <c r="AG24" s="52">
        <f t="shared" si="26"/>
        <v>12287.88</v>
      </c>
      <c r="AH24" s="52">
        <f t="shared" si="26"/>
        <v>9727.5839999999989</v>
      </c>
      <c r="AI24" s="52">
        <f t="shared" si="26"/>
        <v>11668.991999999998</v>
      </c>
      <c r="AJ24" s="52">
        <f t="shared" si="26"/>
        <v>18964.68</v>
      </c>
      <c r="AK24" s="52">
        <f t="shared" si="26"/>
        <v>11943.768</v>
      </c>
      <c r="AL24" s="52">
        <f t="shared" si="26"/>
        <v>18815.736000000001</v>
      </c>
      <c r="AM24" s="52">
        <f t="shared" si="26"/>
        <v>14432.159999999998</v>
      </c>
      <c r="AN24" s="52">
        <f t="shared" si="26"/>
        <v>14532.311999999998</v>
      </c>
      <c r="AO24" s="52">
        <f t="shared" si="26"/>
        <v>13695.143999999997</v>
      </c>
      <c r="AP24" s="52">
        <f t="shared" si="26"/>
        <v>13736.231999999998</v>
      </c>
      <c r="AQ24" s="52">
        <f t="shared" si="26"/>
        <v>14419.32</v>
      </c>
      <c r="AR24" s="52">
        <f t="shared" si="26"/>
        <v>13946.808000000001</v>
      </c>
      <c r="AS24" s="52">
        <f t="shared" si="26"/>
        <v>14832.768</v>
      </c>
      <c r="AT24" s="52">
        <f t="shared" si="26"/>
        <v>14945.759999999998</v>
      </c>
      <c r="AU24" s="52">
        <f t="shared" si="26"/>
        <v>12935.016</v>
      </c>
      <c r="AV24" s="18" t="s">
        <v>8</v>
      </c>
      <c r="AW24" s="27"/>
      <c r="AX24" s="57">
        <f>SUM(AX25:AX27)</f>
        <v>2.1399999999999997</v>
      </c>
      <c r="AY24" s="52">
        <f>SUM(AY25:AY27)</f>
        <v>12100.415999999997</v>
      </c>
      <c r="AZ24" s="52">
        <f t="shared" ref="AZ24:BU24" si="27">SUM(AZ25:AZ27)</f>
        <v>18674.495999999999</v>
      </c>
      <c r="BA24" s="52">
        <f t="shared" si="27"/>
        <v>15071.591999999999</v>
      </c>
      <c r="BB24" s="52">
        <f t="shared" si="27"/>
        <v>9755.8319999999985</v>
      </c>
      <c r="BC24" s="52">
        <f t="shared" si="27"/>
        <v>12960.696</v>
      </c>
      <c r="BD24" s="52">
        <f t="shared" si="27"/>
        <v>14334.576000000001</v>
      </c>
      <c r="BE24" s="52">
        <f t="shared" si="27"/>
        <v>14660.712</v>
      </c>
      <c r="BF24" s="52">
        <f t="shared" si="27"/>
        <v>15143.495999999999</v>
      </c>
      <c r="BG24" s="52">
        <f t="shared" si="27"/>
        <v>14596.511999999999</v>
      </c>
      <c r="BH24" s="52">
        <f t="shared" si="27"/>
        <v>14573.4</v>
      </c>
      <c r="BI24" s="52">
        <f t="shared" si="27"/>
        <v>14486.088</v>
      </c>
      <c r="BJ24" s="52">
        <f t="shared" si="27"/>
        <v>14673.552</v>
      </c>
      <c r="BK24" s="52">
        <f t="shared" si="27"/>
        <v>11977.151999999998</v>
      </c>
      <c r="BL24" s="52">
        <f t="shared" si="27"/>
        <v>14688.96</v>
      </c>
      <c r="BM24" s="52">
        <f t="shared" si="27"/>
        <v>14506.631999999998</v>
      </c>
      <c r="BN24" s="52">
        <f t="shared" si="27"/>
        <v>14627.328</v>
      </c>
      <c r="BO24" s="52">
        <f t="shared" si="27"/>
        <v>14873.856</v>
      </c>
      <c r="BP24" s="52">
        <f t="shared" si="27"/>
        <v>12020.808000000001</v>
      </c>
      <c r="BQ24" s="52">
        <f t="shared" si="27"/>
        <v>11820.503999999999</v>
      </c>
      <c r="BR24" s="52">
        <f t="shared" si="27"/>
        <v>14414.183999999997</v>
      </c>
      <c r="BS24" s="52">
        <f t="shared" si="27"/>
        <v>16006.343999999997</v>
      </c>
      <c r="BT24" s="52">
        <f t="shared" si="27"/>
        <v>14447.567999999999</v>
      </c>
      <c r="BU24" s="52">
        <f t="shared" si="27"/>
        <v>15033.071999999996</v>
      </c>
      <c r="BV24" s="52">
        <f t="shared" ref="BV24:CA24" si="28">SUM(BV25:BV27)</f>
        <v>15058.751999999997</v>
      </c>
      <c r="BW24" s="52">
        <f t="shared" si="28"/>
        <v>15084.431999999999</v>
      </c>
      <c r="BX24" s="52">
        <f t="shared" si="28"/>
        <v>15110.111999999997</v>
      </c>
      <c r="BY24" s="52">
        <f t="shared" si="28"/>
        <v>15135.791999999998</v>
      </c>
      <c r="BZ24" s="52">
        <f t="shared" si="28"/>
        <v>15161.471999999998</v>
      </c>
      <c r="CA24" s="52">
        <f t="shared" si="28"/>
        <v>15187.151999999998</v>
      </c>
      <c r="CB24" s="52">
        <f t="shared" ref="CB24:CD24" si="29">SUM(CB25:CB27)</f>
        <v>15212.831999999999</v>
      </c>
      <c r="CC24" s="52">
        <f t="shared" si="29"/>
        <v>15238.511999999999</v>
      </c>
      <c r="CD24" s="52">
        <f t="shared" si="29"/>
        <v>15264.191999999997</v>
      </c>
      <c r="CE24" s="52">
        <f t="shared" ref="CE24" si="30">SUM(CE25:CE27)</f>
        <v>15289.871999999999</v>
      </c>
      <c r="CF24" s="35"/>
      <c r="CG24" s="2"/>
      <c r="CH24" s="2"/>
      <c r="CI24" s="15"/>
    </row>
    <row r="25" spans="1:87" s="1" customFormat="1" ht="36" customHeight="1" x14ac:dyDescent="0.2">
      <c r="A25" s="17" t="s">
        <v>35</v>
      </c>
      <c r="B25" s="24" t="s">
        <v>3</v>
      </c>
      <c r="C25" s="27">
        <v>1.1299999999999999</v>
      </c>
      <c r="D25" s="14">
        <f t="shared" ref="D25:AU25" si="31">$C$25*12*D37</f>
        <v>6432.8639999999987</v>
      </c>
      <c r="E25" s="14">
        <f t="shared" si="31"/>
        <v>6354.2159999999994</v>
      </c>
      <c r="F25" s="14">
        <f t="shared" si="31"/>
        <v>6306.7559999999994</v>
      </c>
      <c r="G25" s="14">
        <f t="shared" si="31"/>
        <v>6367.7759999999998</v>
      </c>
      <c r="H25" s="14">
        <f t="shared" si="31"/>
        <v>6434.2199999999993</v>
      </c>
      <c r="I25" s="14">
        <f t="shared" si="31"/>
        <v>6171.1559999999999</v>
      </c>
      <c r="J25" s="14">
        <f t="shared" si="31"/>
        <v>6841.0199999999995</v>
      </c>
      <c r="K25" s="14">
        <f t="shared" si="31"/>
        <v>8195.6639999999989</v>
      </c>
      <c r="L25" s="14">
        <f t="shared" si="31"/>
        <v>10050.672</v>
      </c>
      <c r="M25" s="14">
        <f t="shared" si="31"/>
        <v>9978.8039999999983</v>
      </c>
      <c r="N25" s="14">
        <f t="shared" si="31"/>
        <v>6283.7039999999988</v>
      </c>
      <c r="O25" s="14">
        <f t="shared" si="31"/>
        <v>6340.6559999999999</v>
      </c>
      <c r="P25" s="14">
        <f t="shared" si="31"/>
        <v>10000.499999999998</v>
      </c>
      <c r="Q25" s="14">
        <f t="shared" si="31"/>
        <v>7165.1039999999994</v>
      </c>
      <c r="R25" s="14">
        <f t="shared" si="31"/>
        <v>7260.0239999999994</v>
      </c>
      <c r="S25" s="14">
        <f t="shared" si="31"/>
        <v>6678.2999999999993</v>
      </c>
      <c r="T25" s="14">
        <f t="shared" si="31"/>
        <v>7898.6999999999989</v>
      </c>
      <c r="U25" s="14">
        <f t="shared" si="31"/>
        <v>7721.0639999999994</v>
      </c>
      <c r="V25" s="14">
        <f t="shared" si="31"/>
        <v>8270.2439999999988</v>
      </c>
      <c r="W25" s="14">
        <f t="shared" si="31"/>
        <v>6773.2199999999993</v>
      </c>
      <c r="X25" s="14">
        <f t="shared" si="31"/>
        <v>7047.1319999999996</v>
      </c>
      <c r="Y25" s="14">
        <f t="shared" si="31"/>
        <v>6940.0079999999998</v>
      </c>
      <c r="Z25" s="14">
        <f t="shared" si="31"/>
        <v>9836.4239999999991</v>
      </c>
      <c r="AA25" s="14">
        <f t="shared" si="31"/>
        <v>9877.1039999999994</v>
      </c>
      <c r="AB25" s="14">
        <f t="shared" si="31"/>
        <v>8156.3399999999992</v>
      </c>
      <c r="AC25" s="14">
        <f t="shared" si="31"/>
        <v>10167.287999999999</v>
      </c>
      <c r="AD25" s="14">
        <f t="shared" si="31"/>
        <v>10030.332</v>
      </c>
      <c r="AE25" s="14">
        <f t="shared" si="31"/>
        <v>9920.4959999999992</v>
      </c>
      <c r="AF25" s="14">
        <f t="shared" si="31"/>
        <v>9986.9399999999987</v>
      </c>
      <c r="AG25" s="14">
        <f t="shared" si="31"/>
        <v>6488.4599999999991</v>
      </c>
      <c r="AH25" s="14">
        <f t="shared" si="31"/>
        <v>5136.5279999999993</v>
      </c>
      <c r="AI25" s="14">
        <f t="shared" si="31"/>
        <v>6161.6639999999989</v>
      </c>
      <c r="AJ25" s="14">
        <f t="shared" si="31"/>
        <v>10014.06</v>
      </c>
      <c r="AK25" s="14">
        <f t="shared" si="31"/>
        <v>6306.7559999999994</v>
      </c>
      <c r="AL25" s="14">
        <f t="shared" si="31"/>
        <v>9935.4120000000003</v>
      </c>
      <c r="AM25" s="14">
        <f t="shared" si="31"/>
        <v>7620.7199999999993</v>
      </c>
      <c r="AN25" s="14">
        <f t="shared" si="31"/>
        <v>7673.6039999999994</v>
      </c>
      <c r="AO25" s="14">
        <f t="shared" si="31"/>
        <v>7231.5479999999989</v>
      </c>
      <c r="AP25" s="14">
        <f t="shared" si="31"/>
        <v>7253.2439999999988</v>
      </c>
      <c r="AQ25" s="14">
        <f t="shared" si="31"/>
        <v>7613.94</v>
      </c>
      <c r="AR25" s="14">
        <f t="shared" si="31"/>
        <v>7364.4359999999997</v>
      </c>
      <c r="AS25" s="14">
        <f t="shared" si="31"/>
        <v>7832.2559999999994</v>
      </c>
      <c r="AT25" s="14">
        <f t="shared" si="31"/>
        <v>7891.9199999999992</v>
      </c>
      <c r="AU25" s="14">
        <f t="shared" si="31"/>
        <v>6830.1719999999996</v>
      </c>
      <c r="AV25" s="17" t="s">
        <v>35</v>
      </c>
      <c r="AW25" s="27" t="s">
        <v>3</v>
      </c>
      <c r="AX25" s="27">
        <v>1.1299999999999999</v>
      </c>
      <c r="AY25" s="14">
        <f t="shared" ref="AY25:CE25" si="32">$AX$25*12*AY37</f>
        <v>6389.4719999999988</v>
      </c>
      <c r="AZ25" s="14">
        <f t="shared" si="32"/>
        <v>9860.8320000000003</v>
      </c>
      <c r="BA25" s="14">
        <f t="shared" si="32"/>
        <v>7958.3639999999987</v>
      </c>
      <c r="BB25" s="14">
        <f t="shared" si="32"/>
        <v>5151.4439999999995</v>
      </c>
      <c r="BC25" s="14">
        <f t="shared" si="32"/>
        <v>6843.7319999999991</v>
      </c>
      <c r="BD25" s="14">
        <f t="shared" si="32"/>
        <v>7569.192</v>
      </c>
      <c r="BE25" s="14">
        <f t="shared" si="32"/>
        <v>7741.4039999999986</v>
      </c>
      <c r="BF25" s="14">
        <f t="shared" si="32"/>
        <v>7996.3319999999994</v>
      </c>
      <c r="BG25" s="14">
        <f t="shared" si="32"/>
        <v>7707.503999999999</v>
      </c>
      <c r="BH25" s="14">
        <f t="shared" si="32"/>
        <v>7695.2999999999993</v>
      </c>
      <c r="BI25" s="14">
        <f t="shared" si="32"/>
        <v>7649.1959999999999</v>
      </c>
      <c r="BJ25" s="14">
        <f t="shared" si="32"/>
        <v>7748.1839999999993</v>
      </c>
      <c r="BK25" s="14">
        <f t="shared" si="32"/>
        <v>6324.3839999999991</v>
      </c>
      <c r="BL25" s="14">
        <f t="shared" si="32"/>
        <v>7756.32</v>
      </c>
      <c r="BM25" s="14">
        <f t="shared" si="32"/>
        <v>7660.043999999999</v>
      </c>
      <c r="BN25" s="14">
        <f t="shared" si="32"/>
        <v>7723.7759999999998</v>
      </c>
      <c r="BO25" s="14">
        <f t="shared" si="32"/>
        <v>7853.9520000000002</v>
      </c>
      <c r="BP25" s="14">
        <f t="shared" si="32"/>
        <v>6347.4359999999997</v>
      </c>
      <c r="BQ25" s="14">
        <f t="shared" si="32"/>
        <v>6241.6679999999997</v>
      </c>
      <c r="BR25" s="14">
        <f t="shared" si="32"/>
        <v>7611.2279999999982</v>
      </c>
      <c r="BS25" s="14">
        <f t="shared" si="32"/>
        <v>8451.9479999999985</v>
      </c>
      <c r="BT25" s="14">
        <f t="shared" si="32"/>
        <v>7628.8559999999998</v>
      </c>
      <c r="BU25" s="14">
        <f t="shared" si="32"/>
        <v>7938.0239999999985</v>
      </c>
      <c r="BV25" s="14">
        <f t="shared" si="32"/>
        <v>7951.5839999999989</v>
      </c>
      <c r="BW25" s="14">
        <f t="shared" si="32"/>
        <v>7965.1439999999993</v>
      </c>
      <c r="BX25" s="14">
        <f t="shared" si="32"/>
        <v>7978.7039999999988</v>
      </c>
      <c r="BY25" s="14">
        <f t="shared" si="32"/>
        <v>7992.2639999999992</v>
      </c>
      <c r="BZ25" s="14">
        <f t="shared" si="32"/>
        <v>8005.8239999999987</v>
      </c>
      <c r="CA25" s="14">
        <f t="shared" si="32"/>
        <v>8019.3839999999991</v>
      </c>
      <c r="CB25" s="14">
        <f t="shared" si="32"/>
        <v>8032.9439999999986</v>
      </c>
      <c r="CC25" s="14">
        <f t="shared" si="32"/>
        <v>8046.503999999999</v>
      </c>
      <c r="CD25" s="14">
        <f t="shared" si="32"/>
        <v>8060.0639999999985</v>
      </c>
      <c r="CE25" s="14">
        <f t="shared" si="32"/>
        <v>8073.6239999999989</v>
      </c>
      <c r="CF25" s="35"/>
      <c r="CG25" s="2"/>
      <c r="CH25" s="2"/>
      <c r="CI25" s="15"/>
    </row>
    <row r="26" spans="1:87" s="1" customFormat="1" ht="71.25" customHeight="1" x14ac:dyDescent="0.2">
      <c r="A26" s="17" t="s">
        <v>36</v>
      </c>
      <c r="B26" s="24" t="s">
        <v>7</v>
      </c>
      <c r="C26" s="27">
        <v>0.16</v>
      </c>
      <c r="D26" s="14">
        <f t="shared" ref="D26:AU26" si="33">$C$26*12*D37</f>
        <v>910.84799999999996</v>
      </c>
      <c r="E26" s="14">
        <f t="shared" si="33"/>
        <v>899.71199999999999</v>
      </c>
      <c r="F26" s="14">
        <f t="shared" si="33"/>
        <v>892.99199999999996</v>
      </c>
      <c r="G26" s="14">
        <f t="shared" si="33"/>
        <v>901.63200000000006</v>
      </c>
      <c r="H26" s="14">
        <f t="shared" si="33"/>
        <v>911.04</v>
      </c>
      <c r="I26" s="14">
        <f t="shared" si="33"/>
        <v>873.79200000000003</v>
      </c>
      <c r="J26" s="14">
        <f t="shared" si="33"/>
        <v>968.64</v>
      </c>
      <c r="K26" s="14">
        <f t="shared" si="33"/>
        <v>1160.4479999999999</v>
      </c>
      <c r="L26" s="14">
        <f t="shared" si="33"/>
        <v>1423.104</v>
      </c>
      <c r="M26" s="14">
        <f t="shared" si="33"/>
        <v>1412.9279999999999</v>
      </c>
      <c r="N26" s="14">
        <f t="shared" si="33"/>
        <v>889.72799999999995</v>
      </c>
      <c r="O26" s="14">
        <f t="shared" si="33"/>
        <v>897.79200000000003</v>
      </c>
      <c r="P26" s="14">
        <f t="shared" si="33"/>
        <v>1416</v>
      </c>
      <c r="Q26" s="14">
        <f t="shared" si="33"/>
        <v>1014.5279999999999</v>
      </c>
      <c r="R26" s="14">
        <f t="shared" si="33"/>
        <v>1027.9679999999998</v>
      </c>
      <c r="S26" s="14">
        <f t="shared" si="33"/>
        <v>945.59999999999991</v>
      </c>
      <c r="T26" s="14">
        <f t="shared" si="33"/>
        <v>1118.3999999999999</v>
      </c>
      <c r="U26" s="14">
        <f t="shared" si="33"/>
        <v>1093.2479999999998</v>
      </c>
      <c r="V26" s="14">
        <f t="shared" si="33"/>
        <v>1171.0079999999998</v>
      </c>
      <c r="W26" s="14">
        <f t="shared" si="33"/>
        <v>959.04</v>
      </c>
      <c r="X26" s="14">
        <f t="shared" si="33"/>
        <v>997.82400000000007</v>
      </c>
      <c r="Y26" s="14">
        <f t="shared" si="33"/>
        <v>982.65599999999995</v>
      </c>
      <c r="Z26" s="14">
        <f t="shared" si="33"/>
        <v>1392.7679999999998</v>
      </c>
      <c r="AA26" s="14">
        <f t="shared" si="33"/>
        <v>1398.5279999999998</v>
      </c>
      <c r="AB26" s="14">
        <f t="shared" si="33"/>
        <v>1154.8799999999999</v>
      </c>
      <c r="AC26" s="14">
        <f t="shared" si="33"/>
        <v>1439.6159999999998</v>
      </c>
      <c r="AD26" s="14">
        <f t="shared" si="33"/>
        <v>1420.2239999999999</v>
      </c>
      <c r="AE26" s="14">
        <f t="shared" si="33"/>
        <v>1404.672</v>
      </c>
      <c r="AF26" s="14">
        <f t="shared" si="33"/>
        <v>1414.08</v>
      </c>
      <c r="AG26" s="14">
        <f t="shared" si="33"/>
        <v>918.71999999999991</v>
      </c>
      <c r="AH26" s="14">
        <f t="shared" si="33"/>
        <v>727.29600000000005</v>
      </c>
      <c r="AI26" s="14">
        <f t="shared" si="33"/>
        <v>872.44799999999998</v>
      </c>
      <c r="AJ26" s="14">
        <f t="shared" si="33"/>
        <v>1417.9199999999998</v>
      </c>
      <c r="AK26" s="14">
        <f t="shared" si="33"/>
        <v>892.99199999999996</v>
      </c>
      <c r="AL26" s="14">
        <f t="shared" si="33"/>
        <v>1406.7840000000001</v>
      </c>
      <c r="AM26" s="14">
        <f t="shared" si="33"/>
        <v>1079.04</v>
      </c>
      <c r="AN26" s="14">
        <f t="shared" si="33"/>
        <v>1086.528</v>
      </c>
      <c r="AO26" s="14">
        <f t="shared" si="33"/>
        <v>1023.9359999999999</v>
      </c>
      <c r="AP26" s="14">
        <f t="shared" si="33"/>
        <v>1027.0079999999998</v>
      </c>
      <c r="AQ26" s="14">
        <f t="shared" si="33"/>
        <v>1078.08</v>
      </c>
      <c r="AR26" s="14">
        <f t="shared" si="33"/>
        <v>1042.752</v>
      </c>
      <c r="AS26" s="14">
        <f t="shared" si="33"/>
        <v>1108.992</v>
      </c>
      <c r="AT26" s="14">
        <f t="shared" si="33"/>
        <v>1117.44</v>
      </c>
      <c r="AU26" s="14">
        <f t="shared" si="33"/>
        <v>967.10399999999993</v>
      </c>
      <c r="AV26" s="17" t="s">
        <v>36</v>
      </c>
      <c r="AW26" s="24" t="s">
        <v>7</v>
      </c>
      <c r="AX26" s="27">
        <v>0.16</v>
      </c>
      <c r="AY26" s="14">
        <f t="shared" ref="AY26:CE26" si="34">$AX$26*12*AY37</f>
        <v>904.70399999999995</v>
      </c>
      <c r="AZ26" s="14">
        <f t="shared" si="34"/>
        <v>1396.2239999999999</v>
      </c>
      <c r="BA26" s="14">
        <f t="shared" si="34"/>
        <v>1126.848</v>
      </c>
      <c r="BB26" s="14">
        <f t="shared" si="34"/>
        <v>729.4079999999999</v>
      </c>
      <c r="BC26" s="14">
        <f t="shared" si="34"/>
        <v>969.02399999999989</v>
      </c>
      <c r="BD26" s="14">
        <f t="shared" si="34"/>
        <v>1071.7440000000001</v>
      </c>
      <c r="BE26" s="14">
        <f t="shared" si="34"/>
        <v>1096.1279999999999</v>
      </c>
      <c r="BF26" s="14">
        <f t="shared" si="34"/>
        <v>1132.2239999999999</v>
      </c>
      <c r="BG26" s="14">
        <f t="shared" si="34"/>
        <v>1091.328</v>
      </c>
      <c r="BH26" s="14">
        <f t="shared" si="34"/>
        <v>1089.5999999999999</v>
      </c>
      <c r="BI26" s="14">
        <f t="shared" si="34"/>
        <v>1083.0720000000001</v>
      </c>
      <c r="BJ26" s="14">
        <f t="shared" si="34"/>
        <v>1097.088</v>
      </c>
      <c r="BK26" s="14">
        <f t="shared" si="34"/>
        <v>895.48799999999994</v>
      </c>
      <c r="BL26" s="14">
        <f t="shared" si="34"/>
        <v>1098.24</v>
      </c>
      <c r="BM26" s="14">
        <f t="shared" si="34"/>
        <v>1084.6079999999999</v>
      </c>
      <c r="BN26" s="14">
        <f t="shared" si="34"/>
        <v>1093.6320000000001</v>
      </c>
      <c r="BO26" s="14">
        <f t="shared" si="34"/>
        <v>1112.0640000000001</v>
      </c>
      <c r="BP26" s="14">
        <f t="shared" si="34"/>
        <v>898.75200000000007</v>
      </c>
      <c r="BQ26" s="14">
        <f t="shared" si="34"/>
        <v>883.77599999999995</v>
      </c>
      <c r="BR26" s="14">
        <f t="shared" si="34"/>
        <v>1077.6959999999999</v>
      </c>
      <c r="BS26" s="14">
        <f t="shared" si="34"/>
        <v>1196.7359999999999</v>
      </c>
      <c r="BT26" s="14">
        <f t="shared" si="34"/>
        <v>1080.192</v>
      </c>
      <c r="BU26" s="14">
        <f t="shared" si="34"/>
        <v>1123.9679999999998</v>
      </c>
      <c r="BV26" s="14">
        <f t="shared" si="34"/>
        <v>1125.8879999999999</v>
      </c>
      <c r="BW26" s="14">
        <f t="shared" si="34"/>
        <v>1127.808</v>
      </c>
      <c r="BX26" s="14">
        <f t="shared" si="34"/>
        <v>1129.7279999999998</v>
      </c>
      <c r="BY26" s="14">
        <f t="shared" si="34"/>
        <v>1131.6479999999999</v>
      </c>
      <c r="BZ26" s="14">
        <f t="shared" si="34"/>
        <v>1133.568</v>
      </c>
      <c r="CA26" s="14">
        <f t="shared" si="34"/>
        <v>1135.4879999999998</v>
      </c>
      <c r="CB26" s="14">
        <f t="shared" si="34"/>
        <v>1137.4079999999999</v>
      </c>
      <c r="CC26" s="14">
        <f t="shared" si="34"/>
        <v>1139.328</v>
      </c>
      <c r="CD26" s="14">
        <f t="shared" si="34"/>
        <v>1141.2479999999998</v>
      </c>
      <c r="CE26" s="14">
        <f t="shared" si="34"/>
        <v>1143.1679999999999</v>
      </c>
      <c r="CF26" s="35"/>
      <c r="CG26" s="2"/>
      <c r="CH26" s="2"/>
      <c r="CI26" s="15"/>
    </row>
    <row r="27" spans="1:87" s="1" customFormat="1" ht="112.5" customHeight="1" x14ac:dyDescent="0.2">
      <c r="A27" s="17" t="s">
        <v>37</v>
      </c>
      <c r="B27" s="24" t="s">
        <v>6</v>
      </c>
      <c r="C27" s="27">
        <v>0.85</v>
      </c>
      <c r="D27" s="14">
        <f t="shared" ref="D27:AU27" si="35">$C$27*12*D37</f>
        <v>4838.8799999999992</v>
      </c>
      <c r="E27" s="14">
        <f t="shared" si="35"/>
        <v>4779.72</v>
      </c>
      <c r="F27" s="14">
        <f t="shared" si="35"/>
        <v>4744.0199999999995</v>
      </c>
      <c r="G27" s="14">
        <f t="shared" si="35"/>
        <v>4789.92</v>
      </c>
      <c r="H27" s="14">
        <f t="shared" si="35"/>
        <v>4839.8999999999996</v>
      </c>
      <c r="I27" s="14">
        <f t="shared" si="35"/>
        <v>4642.0199999999995</v>
      </c>
      <c r="J27" s="14">
        <f t="shared" si="35"/>
        <v>5145.8999999999996</v>
      </c>
      <c r="K27" s="14">
        <f t="shared" si="35"/>
        <v>6164.8799999999992</v>
      </c>
      <c r="L27" s="14">
        <f t="shared" si="35"/>
        <v>7560.24</v>
      </c>
      <c r="M27" s="14">
        <f t="shared" si="35"/>
        <v>7506.1799999999994</v>
      </c>
      <c r="N27" s="14">
        <f t="shared" si="35"/>
        <v>4726.6799999999994</v>
      </c>
      <c r="O27" s="14">
        <f t="shared" si="35"/>
        <v>4769.5199999999995</v>
      </c>
      <c r="P27" s="14">
        <f t="shared" si="35"/>
        <v>7522.4999999999991</v>
      </c>
      <c r="Q27" s="14">
        <f t="shared" si="35"/>
        <v>5389.6799999999994</v>
      </c>
      <c r="R27" s="14">
        <f t="shared" si="35"/>
        <v>5461.079999999999</v>
      </c>
      <c r="S27" s="14">
        <f t="shared" si="35"/>
        <v>5023.5</v>
      </c>
      <c r="T27" s="14">
        <f t="shared" si="35"/>
        <v>5941.5</v>
      </c>
      <c r="U27" s="14">
        <f t="shared" si="35"/>
        <v>5807.8799999999992</v>
      </c>
      <c r="V27" s="14">
        <f t="shared" si="35"/>
        <v>6220.98</v>
      </c>
      <c r="W27" s="14">
        <f t="shared" si="35"/>
        <v>5094.8999999999996</v>
      </c>
      <c r="X27" s="14">
        <f t="shared" si="35"/>
        <v>5300.9400000000005</v>
      </c>
      <c r="Y27" s="14">
        <f t="shared" si="35"/>
        <v>5220.3599999999997</v>
      </c>
      <c r="Z27" s="14">
        <f t="shared" si="35"/>
        <v>7399.079999999999</v>
      </c>
      <c r="AA27" s="14">
        <f t="shared" si="35"/>
        <v>7429.6799999999994</v>
      </c>
      <c r="AB27" s="14">
        <f t="shared" si="35"/>
        <v>6135.2999999999993</v>
      </c>
      <c r="AC27" s="14">
        <f t="shared" si="35"/>
        <v>7647.9599999999991</v>
      </c>
      <c r="AD27" s="14">
        <f t="shared" si="35"/>
        <v>7544.94</v>
      </c>
      <c r="AE27" s="14">
        <f t="shared" si="35"/>
        <v>7462.32</v>
      </c>
      <c r="AF27" s="14">
        <f t="shared" si="35"/>
        <v>7512.2999999999993</v>
      </c>
      <c r="AG27" s="14">
        <f t="shared" si="35"/>
        <v>4880.7</v>
      </c>
      <c r="AH27" s="14">
        <f t="shared" si="35"/>
        <v>3863.7599999999998</v>
      </c>
      <c r="AI27" s="14">
        <f t="shared" si="35"/>
        <v>4634.8799999999992</v>
      </c>
      <c r="AJ27" s="14">
        <f t="shared" si="35"/>
        <v>7532.7</v>
      </c>
      <c r="AK27" s="14">
        <f t="shared" si="35"/>
        <v>4744.0199999999995</v>
      </c>
      <c r="AL27" s="14">
        <f t="shared" si="35"/>
        <v>7473.54</v>
      </c>
      <c r="AM27" s="14">
        <f t="shared" si="35"/>
        <v>5732.4</v>
      </c>
      <c r="AN27" s="14">
        <f t="shared" si="35"/>
        <v>5772.1799999999994</v>
      </c>
      <c r="AO27" s="14">
        <f t="shared" si="35"/>
        <v>5439.6599999999989</v>
      </c>
      <c r="AP27" s="14">
        <f t="shared" si="35"/>
        <v>5455.98</v>
      </c>
      <c r="AQ27" s="14">
        <f t="shared" si="35"/>
        <v>5727.2999999999993</v>
      </c>
      <c r="AR27" s="14">
        <f t="shared" si="35"/>
        <v>5539.62</v>
      </c>
      <c r="AS27" s="14">
        <f t="shared" si="35"/>
        <v>5891.5199999999995</v>
      </c>
      <c r="AT27" s="14">
        <f t="shared" si="35"/>
        <v>5936.4</v>
      </c>
      <c r="AU27" s="14">
        <f t="shared" si="35"/>
        <v>5137.74</v>
      </c>
      <c r="AV27" s="17" t="s">
        <v>37</v>
      </c>
      <c r="AW27" s="27" t="s">
        <v>6</v>
      </c>
      <c r="AX27" s="27">
        <v>0.85</v>
      </c>
      <c r="AY27" s="14">
        <f t="shared" ref="AY27:CE27" si="36">$AX$27*12*AY37</f>
        <v>4806.24</v>
      </c>
      <c r="AZ27" s="14">
        <f t="shared" si="36"/>
        <v>7417.44</v>
      </c>
      <c r="BA27" s="14">
        <f t="shared" si="36"/>
        <v>5986.3799999999992</v>
      </c>
      <c r="BB27" s="14">
        <f t="shared" si="36"/>
        <v>3874.9799999999996</v>
      </c>
      <c r="BC27" s="14">
        <f t="shared" si="36"/>
        <v>5147.9399999999996</v>
      </c>
      <c r="BD27" s="14">
        <f t="shared" si="36"/>
        <v>5693.64</v>
      </c>
      <c r="BE27" s="14">
        <f t="shared" si="36"/>
        <v>5823.1799999999994</v>
      </c>
      <c r="BF27" s="14">
        <f t="shared" si="36"/>
        <v>6014.94</v>
      </c>
      <c r="BG27" s="14">
        <f t="shared" si="36"/>
        <v>5797.6799999999994</v>
      </c>
      <c r="BH27" s="14">
        <f t="shared" si="36"/>
        <v>5788.5</v>
      </c>
      <c r="BI27" s="14">
        <f t="shared" si="36"/>
        <v>5753.82</v>
      </c>
      <c r="BJ27" s="14">
        <f t="shared" si="36"/>
        <v>5828.28</v>
      </c>
      <c r="BK27" s="14">
        <f t="shared" si="36"/>
        <v>4757.28</v>
      </c>
      <c r="BL27" s="14">
        <f t="shared" si="36"/>
        <v>5834.4</v>
      </c>
      <c r="BM27" s="14">
        <f t="shared" si="36"/>
        <v>5761.98</v>
      </c>
      <c r="BN27" s="14">
        <f t="shared" si="36"/>
        <v>5809.92</v>
      </c>
      <c r="BO27" s="14">
        <f t="shared" si="36"/>
        <v>5907.84</v>
      </c>
      <c r="BP27" s="14">
        <f t="shared" si="36"/>
        <v>4774.62</v>
      </c>
      <c r="BQ27" s="14">
        <f t="shared" si="36"/>
        <v>4695.0599999999995</v>
      </c>
      <c r="BR27" s="14">
        <f t="shared" si="36"/>
        <v>5725.2599999999993</v>
      </c>
      <c r="BS27" s="14">
        <f t="shared" si="36"/>
        <v>6357.6599999999989</v>
      </c>
      <c r="BT27" s="14">
        <f t="shared" si="36"/>
        <v>5738.5199999999995</v>
      </c>
      <c r="BU27" s="14">
        <f t="shared" si="36"/>
        <v>5971.079999999999</v>
      </c>
      <c r="BV27" s="14">
        <f t="shared" si="36"/>
        <v>5981.28</v>
      </c>
      <c r="BW27" s="14">
        <f t="shared" si="36"/>
        <v>5991.48</v>
      </c>
      <c r="BX27" s="14">
        <f t="shared" si="36"/>
        <v>6001.6799999999994</v>
      </c>
      <c r="BY27" s="14">
        <f t="shared" si="36"/>
        <v>6011.8799999999992</v>
      </c>
      <c r="BZ27" s="14">
        <f t="shared" si="36"/>
        <v>6022.079999999999</v>
      </c>
      <c r="CA27" s="14">
        <f t="shared" si="36"/>
        <v>6032.28</v>
      </c>
      <c r="CB27" s="14">
        <f t="shared" si="36"/>
        <v>6042.48</v>
      </c>
      <c r="CC27" s="14">
        <f t="shared" si="36"/>
        <v>6052.6799999999994</v>
      </c>
      <c r="CD27" s="14">
        <f t="shared" si="36"/>
        <v>6062.8799999999992</v>
      </c>
      <c r="CE27" s="14">
        <f t="shared" si="36"/>
        <v>6073.079999999999</v>
      </c>
      <c r="CF27" s="35"/>
      <c r="CG27" s="2"/>
      <c r="CH27" s="2"/>
      <c r="CI27" s="15"/>
    </row>
    <row r="28" spans="1:87" s="1" customFormat="1" ht="24.75" customHeight="1" x14ac:dyDescent="0.2">
      <c r="A28" s="18" t="s">
        <v>5</v>
      </c>
      <c r="B28" s="24"/>
      <c r="C28" s="57">
        <f>SUM(C29:C33)</f>
        <v>10.93</v>
      </c>
      <c r="D28" s="58">
        <f>SUM(D29:D33)</f>
        <v>62222.303999999989</v>
      </c>
      <c r="E28" s="58">
        <f t="shared" ref="E28:AU28" si="37">SUM(E29:E33)</f>
        <v>61461.575999999994</v>
      </c>
      <c r="F28" s="58">
        <f t="shared" si="37"/>
        <v>61002.516000000003</v>
      </c>
      <c r="G28" s="58">
        <f t="shared" si="37"/>
        <v>61592.736000000012</v>
      </c>
      <c r="H28" s="58">
        <f t="shared" si="37"/>
        <v>62235.419999999991</v>
      </c>
      <c r="I28" s="58">
        <f t="shared" si="37"/>
        <v>59690.915999999997</v>
      </c>
      <c r="J28" s="58">
        <f t="shared" si="37"/>
        <v>66170.22</v>
      </c>
      <c r="K28" s="58">
        <f t="shared" si="37"/>
        <v>79273.103999999992</v>
      </c>
      <c r="L28" s="58">
        <f t="shared" si="37"/>
        <v>97215.792000000001</v>
      </c>
      <c r="M28" s="58">
        <f t="shared" si="37"/>
        <v>96520.644</v>
      </c>
      <c r="N28" s="58">
        <f t="shared" si="37"/>
        <v>60779.543999999994</v>
      </c>
      <c r="O28" s="58">
        <f t="shared" si="37"/>
        <v>61330.415999999997</v>
      </c>
      <c r="P28" s="58">
        <f t="shared" si="37"/>
        <v>96730.5</v>
      </c>
      <c r="Q28" s="58">
        <f t="shared" si="37"/>
        <v>69304.943999999989</v>
      </c>
      <c r="R28" s="58">
        <f t="shared" si="37"/>
        <v>70223.063999999998</v>
      </c>
      <c r="S28" s="58">
        <f t="shared" si="37"/>
        <v>64596.3</v>
      </c>
      <c r="T28" s="58">
        <f t="shared" si="37"/>
        <v>76400.7</v>
      </c>
      <c r="U28" s="58">
        <f t="shared" si="37"/>
        <v>74682.503999999986</v>
      </c>
      <c r="V28" s="58">
        <f t="shared" si="37"/>
        <v>79994.483999999997</v>
      </c>
      <c r="W28" s="58">
        <f t="shared" si="37"/>
        <v>65514.419999999991</v>
      </c>
      <c r="X28" s="58">
        <f t="shared" si="37"/>
        <v>68163.851999999999</v>
      </c>
      <c r="Y28" s="58">
        <f t="shared" si="37"/>
        <v>67127.687999999995</v>
      </c>
      <c r="Z28" s="58">
        <f t="shared" si="37"/>
        <v>95143.463999999993</v>
      </c>
      <c r="AA28" s="58">
        <f t="shared" si="37"/>
        <v>95536.943999999989</v>
      </c>
      <c r="AB28" s="58">
        <f t="shared" si="37"/>
        <v>78892.740000000005</v>
      </c>
      <c r="AC28" s="58">
        <f t="shared" si="37"/>
        <v>98343.767999999996</v>
      </c>
      <c r="AD28" s="58">
        <f t="shared" si="37"/>
        <v>97019.052000000011</v>
      </c>
      <c r="AE28" s="58">
        <f t="shared" si="37"/>
        <v>95956.655999999988</v>
      </c>
      <c r="AF28" s="58">
        <f t="shared" si="37"/>
        <v>96599.339999999982</v>
      </c>
      <c r="AG28" s="58">
        <f t="shared" si="37"/>
        <v>62760.06</v>
      </c>
      <c r="AH28" s="58">
        <f t="shared" si="37"/>
        <v>49683.407999999996</v>
      </c>
      <c r="AI28" s="58">
        <f t="shared" si="37"/>
        <v>59599.103999999992</v>
      </c>
      <c r="AJ28" s="58">
        <f t="shared" si="37"/>
        <v>96861.659999999989</v>
      </c>
      <c r="AK28" s="58">
        <f t="shared" si="37"/>
        <v>61002.516000000003</v>
      </c>
      <c r="AL28" s="58">
        <f t="shared" si="37"/>
        <v>96100.932000000001</v>
      </c>
      <c r="AM28" s="58">
        <f t="shared" si="37"/>
        <v>73711.92</v>
      </c>
      <c r="AN28" s="58">
        <f t="shared" si="37"/>
        <v>74223.443999999989</v>
      </c>
      <c r="AO28" s="58">
        <f t="shared" si="37"/>
        <v>69947.627999999997</v>
      </c>
      <c r="AP28" s="58">
        <f t="shared" si="37"/>
        <v>70157.483999999997</v>
      </c>
      <c r="AQ28" s="58">
        <f t="shared" si="37"/>
        <v>73646.34</v>
      </c>
      <c r="AR28" s="58">
        <f t="shared" si="37"/>
        <v>71232.995999999999</v>
      </c>
      <c r="AS28" s="58">
        <f t="shared" si="37"/>
        <v>75758.015999999989</v>
      </c>
      <c r="AT28" s="58">
        <f t="shared" si="37"/>
        <v>76335.12000000001</v>
      </c>
      <c r="AU28" s="58">
        <f t="shared" si="37"/>
        <v>66065.291999999987</v>
      </c>
      <c r="AV28" s="51" t="s">
        <v>5</v>
      </c>
      <c r="AW28" s="27"/>
      <c r="AX28" s="57">
        <f>SUM(AX29:AX33)</f>
        <v>7.24</v>
      </c>
      <c r="AY28" s="58">
        <f>SUM(AY29:AY33)</f>
        <v>40937.855999999992</v>
      </c>
      <c r="AZ28" s="58">
        <f t="shared" ref="AZ28:BU28" si="38">SUM(AZ29:AZ33)</f>
        <v>63179.136000000006</v>
      </c>
      <c r="BA28" s="58">
        <f t="shared" si="38"/>
        <v>50989.871999999988</v>
      </c>
      <c r="BB28" s="58">
        <f t="shared" si="38"/>
        <v>33005.712</v>
      </c>
      <c r="BC28" s="58">
        <f t="shared" si="38"/>
        <v>43848.336000000003</v>
      </c>
      <c r="BD28" s="58">
        <f t="shared" si="38"/>
        <v>48496.416000000005</v>
      </c>
      <c r="BE28" s="58">
        <f t="shared" si="38"/>
        <v>49599.792000000001</v>
      </c>
      <c r="BF28" s="58">
        <f t="shared" si="38"/>
        <v>51233.135999999999</v>
      </c>
      <c r="BG28" s="58">
        <f t="shared" si="38"/>
        <v>49382.592000000004</v>
      </c>
      <c r="BH28" s="58">
        <f t="shared" si="38"/>
        <v>49304.4</v>
      </c>
      <c r="BI28" s="58">
        <f t="shared" si="38"/>
        <v>49009.008000000009</v>
      </c>
      <c r="BJ28" s="58">
        <f t="shared" si="38"/>
        <v>49643.231999999996</v>
      </c>
      <c r="BK28" s="58">
        <f t="shared" si="38"/>
        <v>40520.831999999995</v>
      </c>
      <c r="BL28" s="58">
        <f t="shared" si="38"/>
        <v>49695.360000000008</v>
      </c>
      <c r="BM28" s="58">
        <f t="shared" si="38"/>
        <v>49078.511999999995</v>
      </c>
      <c r="BN28" s="58">
        <f t="shared" si="38"/>
        <v>49486.848000000005</v>
      </c>
      <c r="BO28" s="58">
        <f t="shared" si="38"/>
        <v>50320.895999999993</v>
      </c>
      <c r="BP28" s="58">
        <f t="shared" si="38"/>
        <v>40668.527999999998</v>
      </c>
      <c r="BQ28" s="58">
        <f t="shared" si="38"/>
        <v>39990.864000000001</v>
      </c>
      <c r="BR28" s="58">
        <f t="shared" si="38"/>
        <v>48765.743999999992</v>
      </c>
      <c r="BS28" s="58">
        <f t="shared" si="38"/>
        <v>54152.303999999996</v>
      </c>
      <c r="BT28" s="58">
        <f t="shared" si="38"/>
        <v>48878.688000000002</v>
      </c>
      <c r="BU28" s="58">
        <f t="shared" si="38"/>
        <v>50859.551999999996</v>
      </c>
      <c r="BV28" s="58">
        <f t="shared" ref="BV28:CA28" si="39">SUM(BV29:BV33)</f>
        <v>50946.431999999993</v>
      </c>
      <c r="BW28" s="58">
        <f t="shared" si="39"/>
        <v>51033.311999999998</v>
      </c>
      <c r="BX28" s="58">
        <f t="shared" si="39"/>
        <v>51120.191999999995</v>
      </c>
      <c r="BY28" s="58">
        <f t="shared" si="39"/>
        <v>51207.071999999993</v>
      </c>
      <c r="BZ28" s="58">
        <f t="shared" si="39"/>
        <v>51293.95199999999</v>
      </c>
      <c r="CA28" s="58">
        <f t="shared" si="39"/>
        <v>51380.831999999995</v>
      </c>
      <c r="CB28" s="58">
        <f t="shared" ref="CB28:CD28" si="40">SUM(CB29:CB33)</f>
        <v>51467.711999999992</v>
      </c>
      <c r="CC28" s="58">
        <f t="shared" si="40"/>
        <v>51554.592000000004</v>
      </c>
      <c r="CD28" s="58">
        <f t="shared" si="40"/>
        <v>51641.472000000002</v>
      </c>
      <c r="CE28" s="58">
        <f t="shared" ref="CE28" si="41">SUM(CE29:CE33)</f>
        <v>51728.351999999992</v>
      </c>
      <c r="CF28" s="35"/>
      <c r="CG28" s="2"/>
      <c r="CH28" s="2"/>
      <c r="CI28" s="15"/>
    </row>
    <row r="29" spans="1:87" s="15" customFormat="1" ht="144.75" customHeight="1" x14ac:dyDescent="0.2">
      <c r="A29" s="17" t="s">
        <v>38</v>
      </c>
      <c r="B29" s="24" t="s">
        <v>23</v>
      </c>
      <c r="C29" s="27">
        <v>6.6</v>
      </c>
      <c r="D29" s="14">
        <f t="shared" ref="D29:AU29" si="42">$C$29*12*D37</f>
        <v>37572.479999999996</v>
      </c>
      <c r="E29" s="14">
        <f t="shared" si="42"/>
        <v>37113.119999999995</v>
      </c>
      <c r="F29" s="14">
        <f t="shared" si="42"/>
        <v>36835.919999999998</v>
      </c>
      <c r="G29" s="14">
        <f t="shared" si="42"/>
        <v>37192.32</v>
      </c>
      <c r="H29" s="14">
        <f t="shared" si="42"/>
        <v>37580.399999999994</v>
      </c>
      <c r="I29" s="14">
        <f t="shared" si="42"/>
        <v>36043.919999999998</v>
      </c>
      <c r="J29" s="14">
        <f t="shared" si="42"/>
        <v>39956.399999999994</v>
      </c>
      <c r="K29" s="14">
        <f t="shared" si="42"/>
        <v>47868.479999999989</v>
      </c>
      <c r="L29" s="14">
        <f t="shared" si="42"/>
        <v>58703.039999999994</v>
      </c>
      <c r="M29" s="14">
        <f t="shared" si="42"/>
        <v>58283.279999999992</v>
      </c>
      <c r="N29" s="14">
        <f t="shared" si="42"/>
        <v>36701.279999999992</v>
      </c>
      <c r="O29" s="14">
        <f t="shared" si="42"/>
        <v>37033.919999999998</v>
      </c>
      <c r="P29" s="14">
        <f t="shared" si="42"/>
        <v>58409.999999999993</v>
      </c>
      <c r="Q29" s="14">
        <f t="shared" si="42"/>
        <v>41849.279999999992</v>
      </c>
      <c r="R29" s="14">
        <f t="shared" si="42"/>
        <v>42403.679999999993</v>
      </c>
      <c r="S29" s="14">
        <f t="shared" si="42"/>
        <v>39005.999999999993</v>
      </c>
      <c r="T29" s="14">
        <f t="shared" si="42"/>
        <v>46133.999999999993</v>
      </c>
      <c r="U29" s="14">
        <f t="shared" si="42"/>
        <v>45096.479999999989</v>
      </c>
      <c r="V29" s="14">
        <f t="shared" si="42"/>
        <v>48304.079999999994</v>
      </c>
      <c r="W29" s="14">
        <f t="shared" si="42"/>
        <v>39560.399999999994</v>
      </c>
      <c r="X29" s="14">
        <f t="shared" si="42"/>
        <v>41160.239999999998</v>
      </c>
      <c r="Y29" s="14">
        <f t="shared" si="42"/>
        <v>40534.559999999998</v>
      </c>
      <c r="Z29" s="14">
        <f t="shared" si="42"/>
        <v>57451.679999999993</v>
      </c>
      <c r="AA29" s="14">
        <f t="shared" si="42"/>
        <v>57689.279999999992</v>
      </c>
      <c r="AB29" s="14">
        <f t="shared" si="42"/>
        <v>47638.799999999996</v>
      </c>
      <c r="AC29" s="14">
        <f t="shared" si="42"/>
        <v>59384.159999999989</v>
      </c>
      <c r="AD29" s="14">
        <f t="shared" si="42"/>
        <v>58584.24</v>
      </c>
      <c r="AE29" s="14">
        <f t="shared" si="42"/>
        <v>57942.719999999994</v>
      </c>
      <c r="AF29" s="14">
        <f t="shared" si="42"/>
        <v>58330.799999999988</v>
      </c>
      <c r="AG29" s="14">
        <f t="shared" si="42"/>
        <v>37897.199999999997</v>
      </c>
      <c r="AH29" s="14">
        <f t="shared" si="42"/>
        <v>30000.959999999995</v>
      </c>
      <c r="AI29" s="14">
        <f t="shared" si="42"/>
        <v>35988.479999999996</v>
      </c>
      <c r="AJ29" s="14">
        <f t="shared" si="42"/>
        <v>58489.19999999999</v>
      </c>
      <c r="AK29" s="14">
        <f t="shared" si="42"/>
        <v>36835.919999999998</v>
      </c>
      <c r="AL29" s="14">
        <f t="shared" si="42"/>
        <v>58029.84</v>
      </c>
      <c r="AM29" s="14">
        <f t="shared" si="42"/>
        <v>44510.399999999994</v>
      </c>
      <c r="AN29" s="14">
        <f t="shared" si="42"/>
        <v>44819.279999999992</v>
      </c>
      <c r="AO29" s="14">
        <f t="shared" si="42"/>
        <v>42237.359999999993</v>
      </c>
      <c r="AP29" s="14">
        <f t="shared" si="42"/>
        <v>42364.079999999994</v>
      </c>
      <c r="AQ29" s="14">
        <f t="shared" si="42"/>
        <v>44470.799999999996</v>
      </c>
      <c r="AR29" s="14">
        <f t="shared" si="42"/>
        <v>43013.52</v>
      </c>
      <c r="AS29" s="14">
        <f t="shared" si="42"/>
        <v>45745.919999999998</v>
      </c>
      <c r="AT29" s="14">
        <f t="shared" si="42"/>
        <v>46094.399999999994</v>
      </c>
      <c r="AU29" s="14">
        <f t="shared" si="42"/>
        <v>39893.039999999994</v>
      </c>
      <c r="AV29" s="17" t="s">
        <v>38</v>
      </c>
      <c r="AW29" s="24" t="s">
        <v>23</v>
      </c>
      <c r="AX29" s="27">
        <v>4.5999999999999996</v>
      </c>
      <c r="AY29" s="14">
        <f t="shared" ref="AY29:CE29" si="43">$AX$29*12*AY37</f>
        <v>26010.239999999998</v>
      </c>
      <c r="AZ29" s="14">
        <f t="shared" si="43"/>
        <v>40141.440000000002</v>
      </c>
      <c r="BA29" s="14">
        <f t="shared" si="43"/>
        <v>32396.879999999997</v>
      </c>
      <c r="BB29" s="14">
        <f t="shared" si="43"/>
        <v>20970.479999999996</v>
      </c>
      <c r="BC29" s="14">
        <f t="shared" si="43"/>
        <v>27859.439999999999</v>
      </c>
      <c r="BD29" s="14">
        <f t="shared" si="43"/>
        <v>30812.639999999999</v>
      </c>
      <c r="BE29" s="14">
        <f t="shared" si="43"/>
        <v>31513.679999999997</v>
      </c>
      <c r="BF29" s="14">
        <f t="shared" si="43"/>
        <v>32551.439999999999</v>
      </c>
      <c r="BG29" s="14">
        <f t="shared" si="43"/>
        <v>31375.679999999997</v>
      </c>
      <c r="BH29" s="14">
        <f t="shared" si="43"/>
        <v>31325.999999999996</v>
      </c>
      <c r="BI29" s="14">
        <f t="shared" si="43"/>
        <v>31138.32</v>
      </c>
      <c r="BJ29" s="14">
        <f t="shared" si="43"/>
        <v>31541.279999999995</v>
      </c>
      <c r="BK29" s="14">
        <f t="shared" si="43"/>
        <v>25745.279999999995</v>
      </c>
      <c r="BL29" s="14">
        <f t="shared" si="43"/>
        <v>31574.399999999998</v>
      </c>
      <c r="BM29" s="14">
        <f t="shared" si="43"/>
        <v>31182.479999999996</v>
      </c>
      <c r="BN29" s="14">
        <f t="shared" si="43"/>
        <v>31441.919999999998</v>
      </c>
      <c r="BO29" s="14">
        <f t="shared" si="43"/>
        <v>31971.84</v>
      </c>
      <c r="BP29" s="14">
        <f t="shared" si="43"/>
        <v>25839.119999999999</v>
      </c>
      <c r="BQ29" s="14">
        <f t="shared" si="43"/>
        <v>25408.559999999998</v>
      </c>
      <c r="BR29" s="14">
        <f t="shared" si="43"/>
        <v>30983.759999999995</v>
      </c>
      <c r="BS29" s="14">
        <f t="shared" si="43"/>
        <v>34406.159999999996</v>
      </c>
      <c r="BT29" s="14">
        <f t="shared" si="43"/>
        <v>31055.52</v>
      </c>
      <c r="BU29" s="14">
        <f t="shared" si="43"/>
        <v>32314.079999999994</v>
      </c>
      <c r="BV29" s="14">
        <f t="shared" si="43"/>
        <v>32369.279999999995</v>
      </c>
      <c r="BW29" s="14">
        <f t="shared" si="43"/>
        <v>32424.479999999996</v>
      </c>
      <c r="BX29" s="14">
        <f t="shared" si="43"/>
        <v>32479.679999999997</v>
      </c>
      <c r="BY29" s="14">
        <f t="shared" si="43"/>
        <v>32534.879999999997</v>
      </c>
      <c r="BZ29" s="14">
        <f t="shared" si="43"/>
        <v>32590.079999999994</v>
      </c>
      <c r="CA29" s="14">
        <f t="shared" si="43"/>
        <v>32645.279999999995</v>
      </c>
      <c r="CB29" s="14">
        <f t="shared" si="43"/>
        <v>32700.479999999996</v>
      </c>
      <c r="CC29" s="14">
        <f t="shared" si="43"/>
        <v>32755.679999999997</v>
      </c>
      <c r="CD29" s="14">
        <f t="shared" si="43"/>
        <v>32810.879999999997</v>
      </c>
      <c r="CE29" s="14">
        <f t="shared" si="43"/>
        <v>32866.079999999994</v>
      </c>
      <c r="CF29" s="35"/>
      <c r="CG29" s="2"/>
      <c r="CH29" s="2"/>
    </row>
    <row r="30" spans="1:87" s="1" customFormat="1" ht="63.75" customHeight="1" x14ac:dyDescent="0.2">
      <c r="A30" s="17" t="s">
        <v>39</v>
      </c>
      <c r="B30" s="24" t="s">
        <v>4</v>
      </c>
      <c r="C30" s="27">
        <v>1.37</v>
      </c>
      <c r="D30" s="14">
        <f t="shared" ref="D30:AU30" si="44">$C$30*12*D37</f>
        <v>7799.1360000000004</v>
      </c>
      <c r="E30" s="14">
        <f t="shared" si="44"/>
        <v>7703.7840000000006</v>
      </c>
      <c r="F30" s="14">
        <f t="shared" si="44"/>
        <v>7646.2440000000006</v>
      </c>
      <c r="G30" s="14">
        <f t="shared" si="44"/>
        <v>7720.2240000000011</v>
      </c>
      <c r="H30" s="14">
        <f t="shared" si="44"/>
        <v>7800.7800000000007</v>
      </c>
      <c r="I30" s="14">
        <f t="shared" si="44"/>
        <v>7481.844000000001</v>
      </c>
      <c r="J30" s="14">
        <f t="shared" si="44"/>
        <v>8293.9800000000014</v>
      </c>
      <c r="K30" s="14">
        <f t="shared" si="44"/>
        <v>9936.3360000000011</v>
      </c>
      <c r="L30" s="14">
        <f t="shared" si="44"/>
        <v>12185.328000000001</v>
      </c>
      <c r="M30" s="14">
        <f t="shared" si="44"/>
        <v>12098.196</v>
      </c>
      <c r="N30" s="14">
        <f t="shared" si="44"/>
        <v>7618.2960000000003</v>
      </c>
      <c r="O30" s="14">
        <f t="shared" si="44"/>
        <v>7687.344000000001</v>
      </c>
      <c r="P30" s="14">
        <f t="shared" si="44"/>
        <v>12124.500000000002</v>
      </c>
      <c r="Q30" s="14">
        <f t="shared" si="44"/>
        <v>8686.8960000000006</v>
      </c>
      <c r="R30" s="14">
        <f t="shared" si="44"/>
        <v>8801.9760000000006</v>
      </c>
      <c r="S30" s="14">
        <f t="shared" si="44"/>
        <v>8096.7000000000007</v>
      </c>
      <c r="T30" s="14">
        <f t="shared" si="44"/>
        <v>9576.3000000000011</v>
      </c>
      <c r="U30" s="14">
        <f t="shared" si="44"/>
        <v>9360.9359999999997</v>
      </c>
      <c r="V30" s="14">
        <f t="shared" si="44"/>
        <v>10026.756000000001</v>
      </c>
      <c r="W30" s="14">
        <f t="shared" si="44"/>
        <v>8211.7800000000007</v>
      </c>
      <c r="X30" s="14">
        <f t="shared" si="44"/>
        <v>8543.8680000000022</v>
      </c>
      <c r="Y30" s="14">
        <f t="shared" si="44"/>
        <v>8413.9920000000002</v>
      </c>
      <c r="Z30" s="14">
        <f t="shared" si="44"/>
        <v>11925.576000000001</v>
      </c>
      <c r="AA30" s="14">
        <f t="shared" si="44"/>
        <v>11974.896000000001</v>
      </c>
      <c r="AB30" s="14">
        <f t="shared" si="44"/>
        <v>9888.6600000000017</v>
      </c>
      <c r="AC30" s="14">
        <f t="shared" si="44"/>
        <v>12326.712</v>
      </c>
      <c r="AD30" s="14">
        <f t="shared" si="44"/>
        <v>12160.668000000001</v>
      </c>
      <c r="AE30" s="14">
        <f t="shared" si="44"/>
        <v>12027.504000000001</v>
      </c>
      <c r="AF30" s="14">
        <f t="shared" si="44"/>
        <v>12108.060000000001</v>
      </c>
      <c r="AG30" s="14">
        <f t="shared" si="44"/>
        <v>7866.5400000000009</v>
      </c>
      <c r="AH30" s="14">
        <f t="shared" si="44"/>
        <v>6227.4720000000007</v>
      </c>
      <c r="AI30" s="14">
        <f t="shared" si="44"/>
        <v>7470.3360000000002</v>
      </c>
      <c r="AJ30" s="14">
        <f t="shared" si="44"/>
        <v>12140.94</v>
      </c>
      <c r="AK30" s="14">
        <f t="shared" si="44"/>
        <v>7646.2440000000006</v>
      </c>
      <c r="AL30" s="14">
        <f t="shared" si="44"/>
        <v>12045.588000000002</v>
      </c>
      <c r="AM30" s="14">
        <f t="shared" si="44"/>
        <v>9239.2800000000007</v>
      </c>
      <c r="AN30" s="14">
        <f t="shared" si="44"/>
        <v>9303.3960000000006</v>
      </c>
      <c r="AO30" s="14">
        <f t="shared" si="44"/>
        <v>8767.4519999999993</v>
      </c>
      <c r="AP30" s="14">
        <f t="shared" si="44"/>
        <v>8793.7559999999994</v>
      </c>
      <c r="AQ30" s="14">
        <f t="shared" si="44"/>
        <v>9231.0600000000013</v>
      </c>
      <c r="AR30" s="14">
        <f t="shared" si="44"/>
        <v>8928.5640000000003</v>
      </c>
      <c r="AS30" s="14">
        <f t="shared" si="44"/>
        <v>9495.7440000000006</v>
      </c>
      <c r="AT30" s="14">
        <f t="shared" si="44"/>
        <v>9568.08</v>
      </c>
      <c r="AU30" s="14">
        <f t="shared" si="44"/>
        <v>8280.8280000000013</v>
      </c>
      <c r="AV30" s="53" t="s">
        <v>39</v>
      </c>
      <c r="AW30" s="24" t="s">
        <v>4</v>
      </c>
      <c r="AX30" s="27">
        <v>1.37</v>
      </c>
      <c r="AY30" s="14">
        <f t="shared" ref="AY30:CE30" si="45">$AX$30*12*AY37</f>
        <v>7746.5280000000002</v>
      </c>
      <c r="AZ30" s="14">
        <f t="shared" si="45"/>
        <v>11955.168000000001</v>
      </c>
      <c r="BA30" s="14">
        <f t="shared" si="45"/>
        <v>9648.6360000000004</v>
      </c>
      <c r="BB30" s="14">
        <f t="shared" si="45"/>
        <v>6245.5560000000005</v>
      </c>
      <c r="BC30" s="14">
        <f t="shared" si="45"/>
        <v>8297.268</v>
      </c>
      <c r="BD30" s="14">
        <f t="shared" si="45"/>
        <v>9176.8080000000009</v>
      </c>
      <c r="BE30" s="14">
        <f t="shared" si="45"/>
        <v>9385.5959999999995</v>
      </c>
      <c r="BF30" s="14">
        <f t="shared" si="45"/>
        <v>9694.6680000000015</v>
      </c>
      <c r="BG30" s="14">
        <f t="shared" si="45"/>
        <v>9344.496000000001</v>
      </c>
      <c r="BH30" s="14">
        <f t="shared" si="45"/>
        <v>9329.7000000000007</v>
      </c>
      <c r="BI30" s="14">
        <f t="shared" si="45"/>
        <v>9273.8040000000019</v>
      </c>
      <c r="BJ30" s="14">
        <f t="shared" si="45"/>
        <v>9393.8160000000007</v>
      </c>
      <c r="BK30" s="14">
        <f t="shared" si="45"/>
        <v>7667.616</v>
      </c>
      <c r="BL30" s="14">
        <f t="shared" si="45"/>
        <v>9403.68</v>
      </c>
      <c r="BM30" s="14">
        <f t="shared" si="45"/>
        <v>9286.9560000000001</v>
      </c>
      <c r="BN30" s="14">
        <f t="shared" si="45"/>
        <v>9364.224000000002</v>
      </c>
      <c r="BO30" s="14">
        <f t="shared" si="45"/>
        <v>9522.0480000000007</v>
      </c>
      <c r="BP30" s="14">
        <f t="shared" si="45"/>
        <v>7695.5640000000012</v>
      </c>
      <c r="BQ30" s="14">
        <f t="shared" si="45"/>
        <v>7567.3320000000003</v>
      </c>
      <c r="BR30" s="14">
        <f t="shared" si="45"/>
        <v>9227.7720000000008</v>
      </c>
      <c r="BS30" s="14">
        <f t="shared" si="45"/>
        <v>10247.052</v>
      </c>
      <c r="BT30" s="14">
        <f t="shared" si="45"/>
        <v>9249.1440000000002</v>
      </c>
      <c r="BU30" s="14">
        <f t="shared" si="45"/>
        <v>9623.9760000000006</v>
      </c>
      <c r="BV30" s="14">
        <f t="shared" si="45"/>
        <v>9640.4160000000011</v>
      </c>
      <c r="BW30" s="14">
        <f t="shared" si="45"/>
        <v>9656.8559999999998</v>
      </c>
      <c r="BX30" s="14">
        <f t="shared" si="45"/>
        <v>9673.2960000000003</v>
      </c>
      <c r="BY30" s="14">
        <f t="shared" si="45"/>
        <v>9689.7360000000008</v>
      </c>
      <c r="BZ30" s="14">
        <f t="shared" si="45"/>
        <v>9706.1759999999995</v>
      </c>
      <c r="CA30" s="14">
        <f t="shared" si="45"/>
        <v>9722.616</v>
      </c>
      <c r="CB30" s="14">
        <f t="shared" si="45"/>
        <v>9739.0560000000005</v>
      </c>
      <c r="CC30" s="14">
        <f t="shared" si="45"/>
        <v>9755.496000000001</v>
      </c>
      <c r="CD30" s="14">
        <f t="shared" si="45"/>
        <v>9771.9359999999997</v>
      </c>
      <c r="CE30" s="14">
        <f t="shared" si="45"/>
        <v>9788.3760000000002</v>
      </c>
      <c r="CF30" s="35"/>
      <c r="CG30" s="2"/>
      <c r="CH30" s="2"/>
      <c r="CI30" s="15"/>
    </row>
    <row r="31" spans="1:87" s="1" customFormat="1" ht="40.5" customHeight="1" x14ac:dyDescent="0.2">
      <c r="A31" s="17" t="s">
        <v>40</v>
      </c>
      <c r="B31" s="24" t="s">
        <v>24</v>
      </c>
      <c r="C31" s="27">
        <v>1.69</v>
      </c>
      <c r="D31" s="14">
        <f t="shared" ref="D31:AU31" si="46">$C$31*12*D37</f>
        <v>9620.8320000000003</v>
      </c>
      <c r="E31" s="14">
        <f t="shared" si="46"/>
        <v>9503.2080000000005</v>
      </c>
      <c r="F31" s="14">
        <f t="shared" si="46"/>
        <v>9432.228000000001</v>
      </c>
      <c r="G31" s="14">
        <f t="shared" si="46"/>
        <v>9523.4880000000012</v>
      </c>
      <c r="H31" s="14">
        <f t="shared" si="46"/>
        <v>9622.86</v>
      </c>
      <c r="I31" s="14">
        <f t="shared" si="46"/>
        <v>9229.4280000000017</v>
      </c>
      <c r="J31" s="14">
        <f t="shared" si="46"/>
        <v>10231.26</v>
      </c>
      <c r="K31" s="14">
        <f t="shared" si="46"/>
        <v>12257.232</v>
      </c>
      <c r="L31" s="14">
        <f t="shared" si="46"/>
        <v>15031.536000000002</v>
      </c>
      <c r="M31" s="14">
        <f t="shared" si="46"/>
        <v>14924.052</v>
      </c>
      <c r="N31" s="14">
        <f t="shared" si="46"/>
        <v>9397.7520000000004</v>
      </c>
      <c r="O31" s="14">
        <f t="shared" si="46"/>
        <v>9482.9280000000017</v>
      </c>
      <c r="P31" s="14">
        <f t="shared" si="46"/>
        <v>14956.5</v>
      </c>
      <c r="Q31" s="14">
        <f t="shared" si="46"/>
        <v>10715.951999999999</v>
      </c>
      <c r="R31" s="14">
        <f t="shared" si="46"/>
        <v>10857.912</v>
      </c>
      <c r="S31" s="14">
        <f t="shared" si="46"/>
        <v>9987.9000000000015</v>
      </c>
      <c r="T31" s="14">
        <f t="shared" si="46"/>
        <v>11813.1</v>
      </c>
      <c r="U31" s="14">
        <f t="shared" si="46"/>
        <v>11547.432000000001</v>
      </c>
      <c r="V31" s="14">
        <f t="shared" si="46"/>
        <v>12368.772000000001</v>
      </c>
      <c r="W31" s="14">
        <f t="shared" si="46"/>
        <v>10129.86</v>
      </c>
      <c r="X31" s="14">
        <f t="shared" si="46"/>
        <v>10539.516000000001</v>
      </c>
      <c r="Y31" s="14">
        <f t="shared" si="46"/>
        <v>10379.304</v>
      </c>
      <c r="Z31" s="14">
        <f t="shared" si="46"/>
        <v>14711.112000000001</v>
      </c>
      <c r="AA31" s="14">
        <f t="shared" si="46"/>
        <v>14771.952000000001</v>
      </c>
      <c r="AB31" s="14">
        <f t="shared" si="46"/>
        <v>12198.42</v>
      </c>
      <c r="AC31" s="14">
        <f t="shared" si="46"/>
        <v>15205.944</v>
      </c>
      <c r="AD31" s="14">
        <f t="shared" si="46"/>
        <v>15001.116000000002</v>
      </c>
      <c r="AE31" s="14">
        <f t="shared" si="46"/>
        <v>14836.848000000002</v>
      </c>
      <c r="AF31" s="14">
        <f t="shared" si="46"/>
        <v>14936.220000000001</v>
      </c>
      <c r="AG31" s="14">
        <f t="shared" si="46"/>
        <v>9703.9800000000014</v>
      </c>
      <c r="AH31" s="14">
        <f t="shared" si="46"/>
        <v>7682.0640000000003</v>
      </c>
      <c r="AI31" s="14">
        <f t="shared" si="46"/>
        <v>9215.232</v>
      </c>
      <c r="AJ31" s="14">
        <f t="shared" si="46"/>
        <v>14976.78</v>
      </c>
      <c r="AK31" s="14">
        <f t="shared" si="46"/>
        <v>9432.228000000001</v>
      </c>
      <c r="AL31" s="14">
        <f t="shared" si="46"/>
        <v>14859.156000000001</v>
      </c>
      <c r="AM31" s="14">
        <f t="shared" si="46"/>
        <v>11397.36</v>
      </c>
      <c r="AN31" s="14">
        <f t="shared" si="46"/>
        <v>11476.451999999999</v>
      </c>
      <c r="AO31" s="14">
        <f t="shared" si="46"/>
        <v>10815.324000000001</v>
      </c>
      <c r="AP31" s="14">
        <f t="shared" si="46"/>
        <v>10847.772000000001</v>
      </c>
      <c r="AQ31" s="14">
        <f t="shared" si="46"/>
        <v>11387.220000000001</v>
      </c>
      <c r="AR31" s="14">
        <f t="shared" si="46"/>
        <v>11014.068000000001</v>
      </c>
      <c r="AS31" s="14">
        <f t="shared" si="46"/>
        <v>11713.728000000001</v>
      </c>
      <c r="AT31" s="14">
        <f t="shared" si="46"/>
        <v>11802.960000000001</v>
      </c>
      <c r="AU31" s="14">
        <f t="shared" si="46"/>
        <v>10215.036</v>
      </c>
      <c r="AV31" s="53" t="s">
        <v>40</v>
      </c>
      <c r="AW31" s="24" t="s">
        <v>24</v>
      </c>
      <c r="AX31" s="27">
        <v>0</v>
      </c>
      <c r="AY31" s="14">
        <f t="shared" ref="AY31:CE31" si="47">$AX$31*12*AY37</f>
        <v>0</v>
      </c>
      <c r="AZ31" s="14">
        <f t="shared" si="47"/>
        <v>0</v>
      </c>
      <c r="BA31" s="14">
        <f t="shared" si="47"/>
        <v>0</v>
      </c>
      <c r="BB31" s="14">
        <f t="shared" si="47"/>
        <v>0</v>
      </c>
      <c r="BC31" s="14">
        <f t="shared" si="47"/>
        <v>0</v>
      </c>
      <c r="BD31" s="14">
        <f t="shared" si="47"/>
        <v>0</v>
      </c>
      <c r="BE31" s="14">
        <f t="shared" si="47"/>
        <v>0</v>
      </c>
      <c r="BF31" s="14">
        <f t="shared" si="47"/>
        <v>0</v>
      </c>
      <c r="BG31" s="14">
        <f t="shared" si="47"/>
        <v>0</v>
      </c>
      <c r="BH31" s="14">
        <f t="shared" si="47"/>
        <v>0</v>
      </c>
      <c r="BI31" s="14">
        <f t="shared" si="47"/>
        <v>0</v>
      </c>
      <c r="BJ31" s="14">
        <f t="shared" si="47"/>
        <v>0</v>
      </c>
      <c r="BK31" s="14">
        <f t="shared" si="47"/>
        <v>0</v>
      </c>
      <c r="BL31" s="14">
        <f t="shared" si="47"/>
        <v>0</v>
      </c>
      <c r="BM31" s="14">
        <f t="shared" si="47"/>
        <v>0</v>
      </c>
      <c r="BN31" s="14">
        <f t="shared" si="47"/>
        <v>0</v>
      </c>
      <c r="BO31" s="14">
        <f t="shared" si="47"/>
        <v>0</v>
      </c>
      <c r="BP31" s="14">
        <f t="shared" si="47"/>
        <v>0</v>
      </c>
      <c r="BQ31" s="14">
        <f t="shared" si="47"/>
        <v>0</v>
      </c>
      <c r="BR31" s="14">
        <f t="shared" si="47"/>
        <v>0</v>
      </c>
      <c r="BS31" s="14">
        <f t="shared" si="47"/>
        <v>0</v>
      </c>
      <c r="BT31" s="14">
        <f t="shared" si="47"/>
        <v>0</v>
      </c>
      <c r="BU31" s="14">
        <f t="shared" si="47"/>
        <v>0</v>
      </c>
      <c r="BV31" s="14">
        <f t="shared" si="47"/>
        <v>0</v>
      </c>
      <c r="BW31" s="14">
        <f t="shared" si="47"/>
        <v>0</v>
      </c>
      <c r="BX31" s="14">
        <f t="shared" si="47"/>
        <v>0</v>
      </c>
      <c r="BY31" s="14">
        <f t="shared" si="47"/>
        <v>0</v>
      </c>
      <c r="BZ31" s="14">
        <f t="shared" si="47"/>
        <v>0</v>
      </c>
      <c r="CA31" s="14">
        <f t="shared" si="47"/>
        <v>0</v>
      </c>
      <c r="CB31" s="14">
        <f t="shared" si="47"/>
        <v>0</v>
      </c>
      <c r="CC31" s="14">
        <f t="shared" si="47"/>
        <v>0</v>
      </c>
      <c r="CD31" s="14">
        <f t="shared" si="47"/>
        <v>0</v>
      </c>
      <c r="CE31" s="14">
        <f t="shared" si="47"/>
        <v>0</v>
      </c>
      <c r="CF31" s="35"/>
      <c r="CG31" s="2"/>
      <c r="CH31" s="2"/>
      <c r="CI31" s="15"/>
    </row>
    <row r="32" spans="1:87" s="1" customFormat="1" ht="33" customHeight="1" x14ac:dyDescent="0.2">
      <c r="A32" s="17" t="s">
        <v>41</v>
      </c>
      <c r="B32" s="24" t="s">
        <v>3</v>
      </c>
      <c r="C32" s="27">
        <v>0.94</v>
      </c>
      <c r="D32" s="14">
        <f t="shared" ref="D32:AU32" si="48">$C$32*12*D37</f>
        <v>5351.2319999999991</v>
      </c>
      <c r="E32" s="14">
        <f t="shared" si="48"/>
        <v>5285.808</v>
      </c>
      <c r="F32" s="14">
        <f t="shared" si="48"/>
        <v>5246.3279999999995</v>
      </c>
      <c r="G32" s="14">
        <f t="shared" si="48"/>
        <v>5297.0879999999997</v>
      </c>
      <c r="H32" s="14">
        <f t="shared" si="48"/>
        <v>5352.36</v>
      </c>
      <c r="I32" s="14">
        <f t="shared" si="48"/>
        <v>5133.5280000000002</v>
      </c>
      <c r="J32" s="14">
        <f t="shared" si="48"/>
        <v>5690.7599999999993</v>
      </c>
      <c r="K32" s="14">
        <f t="shared" si="48"/>
        <v>6817.6319999999996</v>
      </c>
      <c r="L32" s="14">
        <f t="shared" si="48"/>
        <v>8360.7360000000008</v>
      </c>
      <c r="M32" s="14">
        <f t="shared" si="48"/>
        <v>8300.9519999999993</v>
      </c>
      <c r="N32" s="14">
        <f t="shared" si="48"/>
        <v>5227.1519999999991</v>
      </c>
      <c r="O32" s="14">
        <f t="shared" si="48"/>
        <v>5274.5280000000002</v>
      </c>
      <c r="P32" s="14">
        <f t="shared" si="48"/>
        <v>8319</v>
      </c>
      <c r="Q32" s="14">
        <f t="shared" si="48"/>
        <v>5960.351999999999</v>
      </c>
      <c r="R32" s="14">
        <f t="shared" si="48"/>
        <v>6039.311999999999</v>
      </c>
      <c r="S32" s="14">
        <f t="shared" si="48"/>
        <v>5555.4</v>
      </c>
      <c r="T32" s="14">
        <f t="shared" si="48"/>
        <v>6570.5999999999995</v>
      </c>
      <c r="U32" s="14">
        <f t="shared" si="48"/>
        <v>6422.8319999999994</v>
      </c>
      <c r="V32" s="14">
        <f t="shared" si="48"/>
        <v>6879.6719999999996</v>
      </c>
      <c r="W32" s="14">
        <f t="shared" si="48"/>
        <v>5634.36</v>
      </c>
      <c r="X32" s="14">
        <f t="shared" si="48"/>
        <v>5862.2160000000003</v>
      </c>
      <c r="Y32" s="14">
        <f t="shared" si="48"/>
        <v>5773.1039999999994</v>
      </c>
      <c r="Z32" s="14">
        <f t="shared" si="48"/>
        <v>8182.5119999999997</v>
      </c>
      <c r="AA32" s="14">
        <f t="shared" si="48"/>
        <v>8216.351999999999</v>
      </c>
      <c r="AB32" s="14">
        <f t="shared" si="48"/>
        <v>6784.9199999999992</v>
      </c>
      <c r="AC32" s="14">
        <f t="shared" si="48"/>
        <v>8457.7439999999988</v>
      </c>
      <c r="AD32" s="14">
        <f t="shared" si="48"/>
        <v>8343.8160000000007</v>
      </c>
      <c r="AE32" s="14">
        <f t="shared" si="48"/>
        <v>8252.4480000000003</v>
      </c>
      <c r="AF32" s="14">
        <f t="shared" si="48"/>
        <v>8307.7199999999993</v>
      </c>
      <c r="AG32" s="14">
        <f t="shared" si="48"/>
        <v>5397.48</v>
      </c>
      <c r="AH32" s="14">
        <f t="shared" si="48"/>
        <v>4272.8639999999996</v>
      </c>
      <c r="AI32" s="14">
        <f t="shared" si="48"/>
        <v>5125.6319999999996</v>
      </c>
      <c r="AJ32" s="14">
        <f t="shared" si="48"/>
        <v>8330.2799999999988</v>
      </c>
      <c r="AK32" s="14">
        <f t="shared" si="48"/>
        <v>5246.3279999999995</v>
      </c>
      <c r="AL32" s="14">
        <f t="shared" si="48"/>
        <v>8264.8559999999998</v>
      </c>
      <c r="AM32" s="14">
        <f t="shared" si="48"/>
        <v>6339.36</v>
      </c>
      <c r="AN32" s="14">
        <f t="shared" si="48"/>
        <v>6383.351999999999</v>
      </c>
      <c r="AO32" s="14">
        <f t="shared" si="48"/>
        <v>6015.6239999999989</v>
      </c>
      <c r="AP32" s="14">
        <f t="shared" si="48"/>
        <v>6033.6719999999996</v>
      </c>
      <c r="AQ32" s="14">
        <f t="shared" si="48"/>
        <v>6333.7199999999993</v>
      </c>
      <c r="AR32" s="14">
        <f t="shared" si="48"/>
        <v>6126.1679999999997</v>
      </c>
      <c r="AS32" s="14">
        <f t="shared" si="48"/>
        <v>6515.3279999999995</v>
      </c>
      <c r="AT32" s="14">
        <f t="shared" si="48"/>
        <v>6564.96</v>
      </c>
      <c r="AU32" s="14">
        <f t="shared" si="48"/>
        <v>5681.7359999999999</v>
      </c>
      <c r="AV32" s="53" t="s">
        <v>41</v>
      </c>
      <c r="AW32" s="27" t="s">
        <v>3</v>
      </c>
      <c r="AX32" s="27">
        <v>0.94</v>
      </c>
      <c r="AY32" s="14">
        <f t="shared" ref="AY32:CE32" si="49">$AX$32*12*AY37</f>
        <v>5315.1359999999995</v>
      </c>
      <c r="AZ32" s="14">
        <f t="shared" si="49"/>
        <v>8202.8160000000007</v>
      </c>
      <c r="BA32" s="14">
        <f t="shared" si="49"/>
        <v>6620.2319999999991</v>
      </c>
      <c r="BB32" s="14">
        <f t="shared" si="49"/>
        <v>4285.2719999999999</v>
      </c>
      <c r="BC32" s="14">
        <f t="shared" si="49"/>
        <v>5693.0159999999996</v>
      </c>
      <c r="BD32" s="14">
        <f t="shared" si="49"/>
        <v>6296.4960000000001</v>
      </c>
      <c r="BE32" s="14">
        <f t="shared" si="49"/>
        <v>6439.7519999999995</v>
      </c>
      <c r="BF32" s="14">
        <f t="shared" si="49"/>
        <v>6651.8159999999998</v>
      </c>
      <c r="BG32" s="14">
        <f t="shared" si="49"/>
        <v>6411.5519999999997</v>
      </c>
      <c r="BH32" s="14">
        <f t="shared" si="49"/>
        <v>6401.4</v>
      </c>
      <c r="BI32" s="14">
        <f t="shared" si="49"/>
        <v>6363.0479999999998</v>
      </c>
      <c r="BJ32" s="14">
        <f t="shared" si="49"/>
        <v>6445.3919999999998</v>
      </c>
      <c r="BK32" s="14">
        <f t="shared" si="49"/>
        <v>5260.9919999999993</v>
      </c>
      <c r="BL32" s="14">
        <f t="shared" si="49"/>
        <v>6452.16</v>
      </c>
      <c r="BM32" s="14">
        <f t="shared" si="49"/>
        <v>6372.0719999999992</v>
      </c>
      <c r="BN32" s="14">
        <f t="shared" si="49"/>
        <v>6425.0879999999997</v>
      </c>
      <c r="BO32" s="14">
        <f t="shared" si="49"/>
        <v>6533.3760000000002</v>
      </c>
      <c r="BP32" s="14">
        <f t="shared" si="49"/>
        <v>5280.1679999999997</v>
      </c>
      <c r="BQ32" s="14">
        <f t="shared" si="49"/>
        <v>5192.1840000000002</v>
      </c>
      <c r="BR32" s="14">
        <f t="shared" si="49"/>
        <v>6331.463999999999</v>
      </c>
      <c r="BS32" s="14">
        <f t="shared" si="49"/>
        <v>7030.8239999999987</v>
      </c>
      <c r="BT32" s="14">
        <f t="shared" si="49"/>
        <v>6346.1279999999997</v>
      </c>
      <c r="BU32" s="14">
        <f t="shared" si="49"/>
        <v>6603.311999999999</v>
      </c>
      <c r="BV32" s="14">
        <f t="shared" si="49"/>
        <v>6614.5919999999996</v>
      </c>
      <c r="BW32" s="14">
        <f t="shared" si="49"/>
        <v>6625.8719999999994</v>
      </c>
      <c r="BX32" s="14">
        <f t="shared" si="49"/>
        <v>6637.1519999999991</v>
      </c>
      <c r="BY32" s="14">
        <f t="shared" si="49"/>
        <v>6648.4319999999998</v>
      </c>
      <c r="BZ32" s="14">
        <f t="shared" si="49"/>
        <v>6659.7119999999995</v>
      </c>
      <c r="CA32" s="14">
        <f t="shared" si="49"/>
        <v>6670.9919999999993</v>
      </c>
      <c r="CB32" s="14">
        <f t="shared" si="49"/>
        <v>6682.271999999999</v>
      </c>
      <c r="CC32" s="14">
        <f t="shared" si="49"/>
        <v>6693.5519999999997</v>
      </c>
      <c r="CD32" s="14">
        <f t="shared" si="49"/>
        <v>6704.8319999999994</v>
      </c>
      <c r="CE32" s="14">
        <f t="shared" si="49"/>
        <v>6716.1119999999992</v>
      </c>
      <c r="CF32" s="35"/>
      <c r="CG32" s="2"/>
      <c r="CH32" s="2"/>
      <c r="CI32" s="15"/>
    </row>
    <row r="33" spans="1:87" s="1" customFormat="1" x14ac:dyDescent="0.2">
      <c r="A33" s="17" t="s">
        <v>42</v>
      </c>
      <c r="B33" s="24" t="s">
        <v>6</v>
      </c>
      <c r="C33" s="27">
        <v>0.33</v>
      </c>
      <c r="D33" s="14">
        <f t="shared" ref="D33:AU33" si="50">$C$33*12*D37</f>
        <v>1878.6239999999998</v>
      </c>
      <c r="E33" s="14">
        <f t="shared" si="50"/>
        <v>1855.6560000000002</v>
      </c>
      <c r="F33" s="14">
        <f t="shared" si="50"/>
        <v>1841.796</v>
      </c>
      <c r="G33" s="14">
        <f t="shared" si="50"/>
        <v>1859.616</v>
      </c>
      <c r="H33" s="14">
        <f t="shared" si="50"/>
        <v>1879.02</v>
      </c>
      <c r="I33" s="14">
        <f t="shared" si="50"/>
        <v>1802.1960000000001</v>
      </c>
      <c r="J33" s="14">
        <f t="shared" si="50"/>
        <v>1997.82</v>
      </c>
      <c r="K33" s="14">
        <f t="shared" si="50"/>
        <v>2393.424</v>
      </c>
      <c r="L33" s="14">
        <f t="shared" si="50"/>
        <v>2935.152</v>
      </c>
      <c r="M33" s="14">
        <f t="shared" si="50"/>
        <v>2914.1639999999998</v>
      </c>
      <c r="N33" s="14">
        <f t="shared" si="50"/>
        <v>1835.0639999999999</v>
      </c>
      <c r="O33" s="14">
        <f t="shared" si="50"/>
        <v>1851.6960000000001</v>
      </c>
      <c r="P33" s="14">
        <f t="shared" si="50"/>
        <v>2920.5</v>
      </c>
      <c r="Q33" s="14">
        <f t="shared" si="50"/>
        <v>2092.4639999999999</v>
      </c>
      <c r="R33" s="14">
        <f t="shared" si="50"/>
        <v>2120.1839999999997</v>
      </c>
      <c r="S33" s="14">
        <f t="shared" si="50"/>
        <v>1950.3</v>
      </c>
      <c r="T33" s="14">
        <f t="shared" si="50"/>
        <v>2306.6999999999998</v>
      </c>
      <c r="U33" s="14">
        <f t="shared" si="50"/>
        <v>2254.8240000000001</v>
      </c>
      <c r="V33" s="14">
        <f t="shared" si="50"/>
        <v>2415.2039999999997</v>
      </c>
      <c r="W33" s="14">
        <f t="shared" si="50"/>
        <v>1978.02</v>
      </c>
      <c r="X33" s="14">
        <f t="shared" si="50"/>
        <v>2058.0120000000002</v>
      </c>
      <c r="Y33" s="14">
        <f t="shared" si="50"/>
        <v>2026.7280000000001</v>
      </c>
      <c r="Z33" s="14">
        <f t="shared" si="50"/>
        <v>2872.5839999999998</v>
      </c>
      <c r="AA33" s="14">
        <f t="shared" si="50"/>
        <v>2884.4639999999999</v>
      </c>
      <c r="AB33" s="14">
        <f t="shared" si="50"/>
        <v>2381.94</v>
      </c>
      <c r="AC33" s="14">
        <f t="shared" si="50"/>
        <v>2969.2079999999996</v>
      </c>
      <c r="AD33" s="14">
        <f t="shared" si="50"/>
        <v>2929.212</v>
      </c>
      <c r="AE33" s="14">
        <f t="shared" si="50"/>
        <v>2897.136</v>
      </c>
      <c r="AF33" s="14">
        <f t="shared" si="50"/>
        <v>2916.54</v>
      </c>
      <c r="AG33" s="14">
        <f t="shared" si="50"/>
        <v>1894.86</v>
      </c>
      <c r="AH33" s="14">
        <f t="shared" si="50"/>
        <v>1500.048</v>
      </c>
      <c r="AI33" s="14">
        <f t="shared" si="50"/>
        <v>1799.424</v>
      </c>
      <c r="AJ33" s="14">
        <f t="shared" si="50"/>
        <v>2924.46</v>
      </c>
      <c r="AK33" s="14">
        <f t="shared" si="50"/>
        <v>1841.796</v>
      </c>
      <c r="AL33" s="14">
        <f t="shared" si="50"/>
        <v>2901.4920000000002</v>
      </c>
      <c r="AM33" s="14">
        <f t="shared" si="50"/>
        <v>2225.52</v>
      </c>
      <c r="AN33" s="14">
        <f t="shared" si="50"/>
        <v>2240.9639999999999</v>
      </c>
      <c r="AO33" s="14">
        <f t="shared" si="50"/>
        <v>2111.8679999999999</v>
      </c>
      <c r="AP33" s="14">
        <f t="shared" si="50"/>
        <v>2118.2039999999997</v>
      </c>
      <c r="AQ33" s="14">
        <f t="shared" si="50"/>
        <v>2223.54</v>
      </c>
      <c r="AR33" s="14">
        <f t="shared" si="50"/>
        <v>2150.6759999999999</v>
      </c>
      <c r="AS33" s="14">
        <f t="shared" si="50"/>
        <v>2287.2960000000003</v>
      </c>
      <c r="AT33" s="14">
        <f t="shared" si="50"/>
        <v>2304.7199999999998</v>
      </c>
      <c r="AU33" s="14">
        <f t="shared" si="50"/>
        <v>1994.652</v>
      </c>
      <c r="AV33" s="53" t="s">
        <v>42</v>
      </c>
      <c r="AW33" s="27" t="s">
        <v>6</v>
      </c>
      <c r="AX33" s="27">
        <v>0.33</v>
      </c>
      <c r="AY33" s="14">
        <f t="shared" ref="AY33:CE33" si="51">$AX$33*12*AY37</f>
        <v>1865.952</v>
      </c>
      <c r="AZ33" s="14">
        <f t="shared" si="51"/>
        <v>2879.712</v>
      </c>
      <c r="BA33" s="14">
        <f t="shared" si="51"/>
        <v>2324.1239999999998</v>
      </c>
      <c r="BB33" s="14">
        <f t="shared" si="51"/>
        <v>1504.404</v>
      </c>
      <c r="BC33" s="14">
        <f t="shared" si="51"/>
        <v>1998.6119999999999</v>
      </c>
      <c r="BD33" s="14">
        <f t="shared" si="51"/>
        <v>2210.4720000000002</v>
      </c>
      <c r="BE33" s="14">
        <f t="shared" si="51"/>
        <v>2260.7639999999997</v>
      </c>
      <c r="BF33" s="14">
        <f t="shared" si="51"/>
        <v>2335.212</v>
      </c>
      <c r="BG33" s="14">
        <f t="shared" si="51"/>
        <v>2250.864</v>
      </c>
      <c r="BH33" s="14">
        <f t="shared" si="51"/>
        <v>2247.3000000000002</v>
      </c>
      <c r="BI33" s="14">
        <f t="shared" si="51"/>
        <v>2233.8360000000002</v>
      </c>
      <c r="BJ33" s="14">
        <f t="shared" si="51"/>
        <v>2262.7439999999997</v>
      </c>
      <c r="BK33" s="14">
        <f t="shared" si="51"/>
        <v>1846.944</v>
      </c>
      <c r="BL33" s="14">
        <f t="shared" si="51"/>
        <v>2265.12</v>
      </c>
      <c r="BM33" s="14">
        <f t="shared" si="51"/>
        <v>2237.0039999999999</v>
      </c>
      <c r="BN33" s="14">
        <f t="shared" si="51"/>
        <v>2255.616</v>
      </c>
      <c r="BO33" s="14">
        <f t="shared" si="51"/>
        <v>2293.6320000000001</v>
      </c>
      <c r="BP33" s="14">
        <f t="shared" si="51"/>
        <v>1853.6760000000002</v>
      </c>
      <c r="BQ33" s="14">
        <f t="shared" si="51"/>
        <v>1822.788</v>
      </c>
      <c r="BR33" s="14">
        <f t="shared" si="51"/>
        <v>2222.7479999999996</v>
      </c>
      <c r="BS33" s="14">
        <f t="shared" si="51"/>
        <v>2468.2679999999996</v>
      </c>
      <c r="BT33" s="14">
        <f t="shared" si="51"/>
        <v>2227.8960000000002</v>
      </c>
      <c r="BU33" s="14">
        <f t="shared" si="51"/>
        <v>2318.1839999999997</v>
      </c>
      <c r="BV33" s="14">
        <f t="shared" si="51"/>
        <v>2322.1439999999998</v>
      </c>
      <c r="BW33" s="14">
        <f t="shared" si="51"/>
        <v>2326.1039999999998</v>
      </c>
      <c r="BX33" s="14">
        <f t="shared" si="51"/>
        <v>2330.0639999999999</v>
      </c>
      <c r="BY33" s="14">
        <f t="shared" si="51"/>
        <v>2334.0239999999999</v>
      </c>
      <c r="BZ33" s="14">
        <f t="shared" si="51"/>
        <v>2337.9839999999999</v>
      </c>
      <c r="CA33" s="14">
        <f t="shared" si="51"/>
        <v>2341.944</v>
      </c>
      <c r="CB33" s="14">
        <f t="shared" si="51"/>
        <v>2345.904</v>
      </c>
      <c r="CC33" s="14">
        <f t="shared" si="51"/>
        <v>2349.864</v>
      </c>
      <c r="CD33" s="14">
        <f t="shared" si="51"/>
        <v>2353.8240000000001</v>
      </c>
      <c r="CE33" s="14">
        <f t="shared" si="51"/>
        <v>2357.7840000000001</v>
      </c>
      <c r="CF33" s="35"/>
      <c r="CG33" s="2"/>
      <c r="CH33" s="2"/>
      <c r="CI33" s="15"/>
    </row>
    <row r="34" spans="1:87" s="1" customFormat="1" x14ac:dyDescent="0.2">
      <c r="A34" s="28" t="s">
        <v>43</v>
      </c>
      <c r="B34" s="24" t="s">
        <v>48</v>
      </c>
      <c r="C34" s="57">
        <v>2.78</v>
      </c>
      <c r="D34" s="16">
        <f t="shared" ref="D34:AU34" si="52">$C$34*12*D37</f>
        <v>15825.983999999999</v>
      </c>
      <c r="E34" s="16">
        <f t="shared" si="52"/>
        <v>15632.496000000001</v>
      </c>
      <c r="F34" s="16">
        <f t="shared" si="52"/>
        <v>15515.736000000001</v>
      </c>
      <c r="G34" s="16">
        <f t="shared" si="52"/>
        <v>15665.856</v>
      </c>
      <c r="H34" s="16">
        <f t="shared" si="52"/>
        <v>15829.32</v>
      </c>
      <c r="I34" s="16">
        <f t="shared" si="52"/>
        <v>15182.136</v>
      </c>
      <c r="J34" s="16">
        <f t="shared" si="52"/>
        <v>16830.12</v>
      </c>
      <c r="K34" s="16">
        <f t="shared" si="52"/>
        <v>20162.784</v>
      </c>
      <c r="L34" s="16">
        <f t="shared" si="52"/>
        <v>24726.432000000001</v>
      </c>
      <c r="M34" s="16">
        <f t="shared" si="52"/>
        <v>24549.624</v>
      </c>
      <c r="N34" s="16">
        <f t="shared" si="52"/>
        <v>15459.023999999999</v>
      </c>
      <c r="O34" s="16">
        <f t="shared" si="52"/>
        <v>15599.136</v>
      </c>
      <c r="P34" s="16">
        <f t="shared" si="52"/>
        <v>24603</v>
      </c>
      <c r="Q34" s="16">
        <f t="shared" si="52"/>
        <v>17627.423999999999</v>
      </c>
      <c r="R34" s="16">
        <f t="shared" si="52"/>
        <v>17860.944</v>
      </c>
      <c r="S34" s="16">
        <f t="shared" si="52"/>
        <v>16429.8</v>
      </c>
      <c r="T34" s="16">
        <f t="shared" si="52"/>
        <v>19432.2</v>
      </c>
      <c r="U34" s="16">
        <f t="shared" si="52"/>
        <v>18995.183999999997</v>
      </c>
      <c r="V34" s="16">
        <f t="shared" si="52"/>
        <v>20346.263999999999</v>
      </c>
      <c r="W34" s="16">
        <f t="shared" si="52"/>
        <v>16663.32</v>
      </c>
      <c r="X34" s="16">
        <f t="shared" si="52"/>
        <v>17337.192000000003</v>
      </c>
      <c r="Y34" s="16">
        <f t="shared" si="52"/>
        <v>17073.648000000001</v>
      </c>
      <c r="Z34" s="16">
        <f t="shared" si="52"/>
        <v>24199.343999999997</v>
      </c>
      <c r="AA34" s="16">
        <f t="shared" si="52"/>
        <v>24299.423999999999</v>
      </c>
      <c r="AB34" s="16">
        <f t="shared" si="52"/>
        <v>20066.04</v>
      </c>
      <c r="AC34" s="16">
        <f t="shared" si="52"/>
        <v>25013.327999999998</v>
      </c>
      <c r="AD34" s="16">
        <f t="shared" si="52"/>
        <v>24676.392</v>
      </c>
      <c r="AE34" s="16">
        <f t="shared" si="52"/>
        <v>24406.175999999999</v>
      </c>
      <c r="AF34" s="16">
        <f t="shared" si="52"/>
        <v>24569.64</v>
      </c>
      <c r="AG34" s="16">
        <f t="shared" si="52"/>
        <v>15962.76</v>
      </c>
      <c r="AH34" s="16">
        <f t="shared" si="52"/>
        <v>12636.768</v>
      </c>
      <c r="AI34" s="16">
        <f t="shared" si="52"/>
        <v>15158.784</v>
      </c>
      <c r="AJ34" s="16">
        <f t="shared" si="52"/>
        <v>24636.36</v>
      </c>
      <c r="AK34" s="16">
        <f t="shared" si="52"/>
        <v>15515.736000000001</v>
      </c>
      <c r="AL34" s="16">
        <f t="shared" si="52"/>
        <v>24442.871999999999</v>
      </c>
      <c r="AM34" s="16">
        <f t="shared" si="52"/>
        <v>18748.32</v>
      </c>
      <c r="AN34" s="16">
        <f t="shared" si="52"/>
        <v>18878.423999999999</v>
      </c>
      <c r="AO34" s="16">
        <f t="shared" si="52"/>
        <v>17790.887999999999</v>
      </c>
      <c r="AP34" s="16">
        <f t="shared" si="52"/>
        <v>17844.263999999999</v>
      </c>
      <c r="AQ34" s="16">
        <f t="shared" si="52"/>
        <v>18731.64</v>
      </c>
      <c r="AR34" s="16">
        <f t="shared" si="52"/>
        <v>18117.815999999999</v>
      </c>
      <c r="AS34" s="16">
        <f t="shared" si="52"/>
        <v>19268.736000000001</v>
      </c>
      <c r="AT34" s="16">
        <f t="shared" si="52"/>
        <v>19415.52</v>
      </c>
      <c r="AU34" s="16">
        <f t="shared" si="52"/>
        <v>16803.432000000001</v>
      </c>
      <c r="AV34" s="59" t="s">
        <v>43</v>
      </c>
      <c r="AW34" s="27" t="s">
        <v>48</v>
      </c>
      <c r="AX34" s="57">
        <v>2.48</v>
      </c>
      <c r="AY34" s="16">
        <f>$AX$34*12*AY37</f>
        <v>14022.911999999998</v>
      </c>
      <c r="AZ34" s="16">
        <f t="shared" ref="AZ34:BU34" si="53">$AX$34*12*AZ37</f>
        <v>21641.472000000002</v>
      </c>
      <c r="BA34" s="16">
        <f t="shared" si="53"/>
        <v>17466.143999999997</v>
      </c>
      <c r="BB34" s="16">
        <f t="shared" si="53"/>
        <v>11305.823999999999</v>
      </c>
      <c r="BC34" s="16">
        <f t="shared" si="53"/>
        <v>15019.871999999999</v>
      </c>
      <c r="BD34" s="16">
        <f t="shared" si="53"/>
        <v>16612.031999999999</v>
      </c>
      <c r="BE34" s="16">
        <f t="shared" si="53"/>
        <v>16989.983999999997</v>
      </c>
      <c r="BF34" s="16">
        <f t="shared" si="53"/>
        <v>17549.472000000002</v>
      </c>
      <c r="BG34" s="16">
        <f t="shared" si="53"/>
        <v>16915.583999999999</v>
      </c>
      <c r="BH34" s="16">
        <f t="shared" si="53"/>
        <v>16888.8</v>
      </c>
      <c r="BI34" s="16">
        <f t="shared" si="53"/>
        <v>16787.615999999998</v>
      </c>
      <c r="BJ34" s="16">
        <f t="shared" si="53"/>
        <v>17004.863999999998</v>
      </c>
      <c r="BK34" s="16">
        <f t="shared" si="53"/>
        <v>13880.063999999998</v>
      </c>
      <c r="BL34" s="16">
        <f t="shared" si="53"/>
        <v>17022.719999999998</v>
      </c>
      <c r="BM34" s="16">
        <f t="shared" si="53"/>
        <v>16811.423999999999</v>
      </c>
      <c r="BN34" s="16">
        <f t="shared" si="53"/>
        <v>16951.295999999998</v>
      </c>
      <c r="BO34" s="16">
        <f t="shared" si="53"/>
        <v>17236.992000000002</v>
      </c>
      <c r="BP34" s="16">
        <f t="shared" si="53"/>
        <v>13930.655999999999</v>
      </c>
      <c r="BQ34" s="16">
        <f t="shared" si="53"/>
        <v>13698.528</v>
      </c>
      <c r="BR34" s="16">
        <f t="shared" si="53"/>
        <v>16704.287999999997</v>
      </c>
      <c r="BS34" s="16">
        <f t="shared" si="53"/>
        <v>18549.407999999996</v>
      </c>
      <c r="BT34" s="16">
        <f t="shared" si="53"/>
        <v>16742.975999999999</v>
      </c>
      <c r="BU34" s="16">
        <f t="shared" si="53"/>
        <v>17421.503999999997</v>
      </c>
      <c r="BV34" s="16">
        <f t="shared" ref="BV34:CA34" si="54">$AX$34*12*BV37</f>
        <v>17451.263999999999</v>
      </c>
      <c r="BW34" s="16">
        <f t="shared" si="54"/>
        <v>17481.023999999998</v>
      </c>
      <c r="BX34" s="16">
        <f t="shared" si="54"/>
        <v>17510.784</v>
      </c>
      <c r="BY34" s="16">
        <f t="shared" si="54"/>
        <v>17540.543999999998</v>
      </c>
      <c r="BZ34" s="16">
        <f t="shared" si="54"/>
        <v>17570.303999999996</v>
      </c>
      <c r="CA34" s="16">
        <f t="shared" si="54"/>
        <v>17600.063999999998</v>
      </c>
      <c r="CB34" s="16">
        <f t="shared" ref="CB34:CD34" si="55">$AX$34*12*CB37</f>
        <v>17629.823999999997</v>
      </c>
      <c r="CC34" s="16">
        <f t="shared" si="55"/>
        <v>17659.583999999999</v>
      </c>
      <c r="CD34" s="16">
        <f t="shared" si="55"/>
        <v>17689.343999999997</v>
      </c>
      <c r="CE34" s="16">
        <f t="shared" ref="CE34" si="56">$AX$34*12*CE37</f>
        <v>17719.103999999999</v>
      </c>
      <c r="CF34" s="35"/>
      <c r="CG34" s="2"/>
      <c r="CH34" s="2"/>
      <c r="CI34" s="15"/>
    </row>
    <row r="35" spans="1:87" s="1" customFormat="1" x14ac:dyDescent="0.2">
      <c r="A35" s="28" t="s">
        <v>44</v>
      </c>
      <c r="B35" s="24" t="s">
        <v>48</v>
      </c>
      <c r="C35" s="57">
        <v>0.65</v>
      </c>
      <c r="D35" s="16">
        <v>0</v>
      </c>
      <c r="E35" s="16">
        <v>0</v>
      </c>
      <c r="F35" s="16">
        <v>0</v>
      </c>
      <c r="G35" s="16">
        <v>0</v>
      </c>
      <c r="H35" s="16">
        <f>$C$35*12*H37</f>
        <v>3701.1000000000004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f t="shared" ref="P35:AT35" si="57">$C$35*12*P37</f>
        <v>5752.5000000000009</v>
      </c>
      <c r="Q35" s="16">
        <f t="shared" si="57"/>
        <v>4121.5200000000004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f t="shared" si="57"/>
        <v>4691.7000000000007</v>
      </c>
      <c r="AC35" s="16">
        <f t="shared" si="57"/>
        <v>5848.4400000000005</v>
      </c>
      <c r="AD35" s="16">
        <f t="shared" si="57"/>
        <v>5769.6600000000008</v>
      </c>
      <c r="AE35" s="16">
        <f t="shared" si="57"/>
        <v>5706.4800000000005</v>
      </c>
      <c r="AF35" s="16">
        <f t="shared" si="57"/>
        <v>5744.7000000000007</v>
      </c>
      <c r="AG35" s="16">
        <v>0</v>
      </c>
      <c r="AH35" s="16">
        <v>0</v>
      </c>
      <c r="AI35" s="16">
        <v>0</v>
      </c>
      <c r="AJ35" s="16">
        <v>0</v>
      </c>
      <c r="AK35" s="16">
        <f t="shared" si="57"/>
        <v>3627.7800000000007</v>
      </c>
      <c r="AL35" s="16">
        <f t="shared" si="57"/>
        <v>5715.0600000000013</v>
      </c>
      <c r="AM35" s="16">
        <f t="shared" si="57"/>
        <v>4383.6000000000004</v>
      </c>
      <c r="AN35" s="16">
        <f t="shared" si="57"/>
        <v>4414.0200000000004</v>
      </c>
      <c r="AO35" s="16">
        <f t="shared" si="57"/>
        <v>4159.74</v>
      </c>
      <c r="AP35" s="16">
        <f t="shared" si="57"/>
        <v>4172.22</v>
      </c>
      <c r="AQ35" s="16">
        <f t="shared" si="57"/>
        <v>4379.7000000000007</v>
      </c>
      <c r="AR35" s="16">
        <f t="shared" si="57"/>
        <v>4236.18</v>
      </c>
      <c r="AS35" s="16">
        <f t="shared" si="57"/>
        <v>4505.2800000000007</v>
      </c>
      <c r="AT35" s="16">
        <f t="shared" si="57"/>
        <v>4539.6000000000004</v>
      </c>
      <c r="AU35" s="16">
        <v>0</v>
      </c>
      <c r="AV35" s="59" t="s">
        <v>44</v>
      </c>
      <c r="AW35" s="27" t="s">
        <v>48</v>
      </c>
      <c r="AX35" s="57">
        <v>0.65</v>
      </c>
      <c r="AY35" s="60">
        <v>0</v>
      </c>
      <c r="AZ35" s="60">
        <f>$AX$35*AZ37*12</f>
        <v>5672.1600000000008</v>
      </c>
      <c r="BA35" s="60">
        <v>0</v>
      </c>
      <c r="BB35" s="60">
        <f>$AX$35*BB37*12</f>
        <v>2963.2200000000003</v>
      </c>
      <c r="BC35" s="60">
        <v>0</v>
      </c>
      <c r="BD35" s="60">
        <f>$AX$35*BD37*12</f>
        <v>4353.9600000000009</v>
      </c>
      <c r="BE35" s="60">
        <f>$AX$35*BE37*12</f>
        <v>4453.0199999999995</v>
      </c>
      <c r="BF35" s="60">
        <v>0</v>
      </c>
      <c r="BG35" s="60">
        <v>0</v>
      </c>
      <c r="BH35" s="60">
        <f>$AX$35*BH37*12</f>
        <v>4426.5</v>
      </c>
      <c r="BI35" s="60">
        <f>$AX$35*BI37*12</f>
        <v>4399.9800000000005</v>
      </c>
      <c r="BJ35" s="60">
        <f>$AX$35*BJ37*12</f>
        <v>4456.92</v>
      </c>
      <c r="BK35" s="60">
        <v>0</v>
      </c>
      <c r="BL35" s="60">
        <f t="shared" ref="BL35:BQ35" si="58">$AX$35*BL37*12</f>
        <v>4461.6000000000004</v>
      </c>
      <c r="BM35" s="60">
        <f t="shared" si="58"/>
        <v>4406.22</v>
      </c>
      <c r="BN35" s="60">
        <f t="shared" si="58"/>
        <v>4442.88</v>
      </c>
      <c r="BO35" s="60">
        <f t="shared" si="58"/>
        <v>4517.76</v>
      </c>
      <c r="BP35" s="60">
        <f t="shared" si="58"/>
        <v>3651.1800000000003</v>
      </c>
      <c r="BQ35" s="60">
        <f t="shared" si="58"/>
        <v>3590.34</v>
      </c>
      <c r="BR35" s="60">
        <v>0</v>
      </c>
      <c r="BS35" s="60">
        <f>$AX$35*BS37*12</f>
        <v>4861.74</v>
      </c>
      <c r="BT35" s="60">
        <f>$AX$35*BT37*12</f>
        <v>4388.2800000000007</v>
      </c>
      <c r="BU35" s="60">
        <f>$AX$35*BU37*12</f>
        <v>4566.12</v>
      </c>
      <c r="BV35" s="60">
        <f t="shared" ref="BV35:BZ35" si="59">$AX$35*BV37*12</f>
        <v>4573.92</v>
      </c>
      <c r="BW35" s="60">
        <f t="shared" si="59"/>
        <v>4581.72</v>
      </c>
      <c r="BX35" s="60">
        <f t="shared" si="59"/>
        <v>4589.5199999999995</v>
      </c>
      <c r="BY35" s="60">
        <f t="shared" si="59"/>
        <v>4597.32</v>
      </c>
      <c r="BZ35" s="60">
        <f t="shared" si="59"/>
        <v>4605.12</v>
      </c>
      <c r="CA35" s="60">
        <v>0</v>
      </c>
      <c r="CB35" s="60">
        <v>0</v>
      </c>
      <c r="CC35" s="60">
        <v>0</v>
      </c>
      <c r="CD35" s="60">
        <v>0</v>
      </c>
      <c r="CE35" s="60">
        <f t="shared" ref="CE35" si="60">$AX$35*CE37*12</f>
        <v>4644.12</v>
      </c>
      <c r="CF35" s="35"/>
      <c r="CG35" s="2"/>
      <c r="CH35" s="2"/>
      <c r="CI35" s="15"/>
    </row>
    <row r="36" spans="1:87" s="6" customFormat="1" x14ac:dyDescent="0.2">
      <c r="A36" s="21" t="s">
        <v>2</v>
      </c>
      <c r="B36" s="29"/>
      <c r="C36" s="62"/>
      <c r="D36" s="4">
        <f>D34+D28+D24+D14+D9+D35</f>
        <v>122110.55999999997</v>
      </c>
      <c r="E36" s="4">
        <f t="shared" ref="E36:AU36" si="61">E34+E28+E24+E14+E9+E35</f>
        <v>120617.64</v>
      </c>
      <c r="F36" s="4">
        <f t="shared" si="61"/>
        <v>119716.74</v>
      </c>
      <c r="G36" s="4">
        <f t="shared" si="61"/>
        <v>120875.04000000001</v>
      </c>
      <c r="H36" s="4">
        <f t="shared" si="61"/>
        <v>125837.4</v>
      </c>
      <c r="I36" s="4">
        <f t="shared" si="61"/>
        <v>117142.74</v>
      </c>
      <c r="J36" s="4">
        <f t="shared" si="61"/>
        <v>129858.3</v>
      </c>
      <c r="K36" s="4">
        <f t="shared" si="61"/>
        <v>155572.56</v>
      </c>
      <c r="L36" s="4">
        <f t="shared" si="61"/>
        <v>190784.88</v>
      </c>
      <c r="M36" s="4">
        <f t="shared" si="61"/>
        <v>189420.66</v>
      </c>
      <c r="N36" s="4">
        <f t="shared" si="61"/>
        <v>119279.15999999999</v>
      </c>
      <c r="O36" s="4">
        <f t="shared" si="61"/>
        <v>120360.24</v>
      </c>
      <c r="P36" s="4">
        <f t="shared" si="61"/>
        <v>195585</v>
      </c>
      <c r="Q36" s="4">
        <f t="shared" si="61"/>
        <v>140131.68</v>
      </c>
      <c r="R36" s="4">
        <f t="shared" si="61"/>
        <v>137811.96</v>
      </c>
      <c r="S36" s="4">
        <f t="shared" si="61"/>
        <v>126769.5</v>
      </c>
      <c r="T36" s="4">
        <f t="shared" si="61"/>
        <v>149935.5</v>
      </c>
      <c r="U36" s="4">
        <f t="shared" si="61"/>
        <v>146563.55999999997</v>
      </c>
      <c r="V36" s="4">
        <f t="shared" si="61"/>
        <v>156988.26</v>
      </c>
      <c r="W36" s="4">
        <f t="shared" si="61"/>
        <v>128571.29999999999</v>
      </c>
      <c r="X36" s="4">
        <f t="shared" si="61"/>
        <v>133770.78</v>
      </c>
      <c r="Y36" s="4">
        <f t="shared" si="61"/>
        <v>131737.32</v>
      </c>
      <c r="Z36" s="4">
        <f t="shared" si="61"/>
        <v>186717.96</v>
      </c>
      <c r="AA36" s="4">
        <f t="shared" si="61"/>
        <v>187490.16</v>
      </c>
      <c r="AB36" s="4">
        <f t="shared" si="61"/>
        <v>159517.80000000002</v>
      </c>
      <c r="AC36" s="4">
        <f t="shared" si="61"/>
        <v>198846.96</v>
      </c>
      <c r="AD36" s="4">
        <f t="shared" si="61"/>
        <v>196168.44</v>
      </c>
      <c r="AE36" s="4">
        <f t="shared" si="61"/>
        <v>194020.32</v>
      </c>
      <c r="AF36" s="4">
        <f t="shared" si="61"/>
        <v>195319.8</v>
      </c>
      <c r="AG36" s="4">
        <f t="shared" si="61"/>
        <v>123165.9</v>
      </c>
      <c r="AH36" s="4">
        <f t="shared" si="61"/>
        <v>97503.12</v>
      </c>
      <c r="AI36" s="4">
        <f t="shared" si="61"/>
        <v>116962.55999999998</v>
      </c>
      <c r="AJ36" s="4">
        <f t="shared" si="61"/>
        <v>190089.9</v>
      </c>
      <c r="AK36" s="4">
        <f t="shared" si="61"/>
        <v>123344.52</v>
      </c>
      <c r="AL36" s="4">
        <f t="shared" si="61"/>
        <v>194312.04000000004</v>
      </c>
      <c r="AM36" s="4">
        <f t="shared" si="61"/>
        <v>149042.40000000002</v>
      </c>
      <c r="AN36" s="4">
        <f t="shared" si="61"/>
        <v>150076.68</v>
      </c>
      <c r="AO36" s="4">
        <f t="shared" si="61"/>
        <v>141431.16</v>
      </c>
      <c r="AP36" s="4">
        <f t="shared" si="61"/>
        <v>141855.48000000001</v>
      </c>
      <c r="AQ36" s="4">
        <f t="shared" si="61"/>
        <v>148909.79999999999</v>
      </c>
      <c r="AR36" s="4">
        <f t="shared" si="61"/>
        <v>144030.12000000002</v>
      </c>
      <c r="AS36" s="4">
        <f t="shared" si="61"/>
        <v>153179.51999999999</v>
      </c>
      <c r="AT36" s="4">
        <f t="shared" si="61"/>
        <v>154346.40000000002</v>
      </c>
      <c r="AU36" s="4">
        <f t="shared" si="61"/>
        <v>129652.37999999999</v>
      </c>
      <c r="AV36" s="61" t="s">
        <v>2</v>
      </c>
      <c r="AW36" s="62"/>
      <c r="AX36" s="62"/>
      <c r="AY36" s="4">
        <f>AY34+AY28+AY24+AY14+AY10+AY35</f>
        <v>92110.175999999978</v>
      </c>
      <c r="AZ36" s="4">
        <f t="shared" ref="AZ36:CE36" si="62">AZ34+AZ28+AZ24+AZ14+AZ10+AZ35</f>
        <v>147825.21600000001</v>
      </c>
      <c r="BA36" s="4">
        <f t="shared" si="62"/>
        <v>114727.212</v>
      </c>
      <c r="BB36" s="4">
        <f t="shared" si="62"/>
        <v>77226.072</v>
      </c>
      <c r="BC36" s="4">
        <f t="shared" si="62"/>
        <v>98658.755999999994</v>
      </c>
      <c r="BD36" s="4">
        <f t="shared" si="62"/>
        <v>113470.89600000002</v>
      </c>
      <c r="BE36" s="4">
        <f t="shared" si="62"/>
        <v>116052.55200000001</v>
      </c>
      <c r="BF36" s="4">
        <f t="shared" si="62"/>
        <v>115274.55600000001</v>
      </c>
      <c r="BG36" s="4">
        <f t="shared" si="62"/>
        <v>111110.83200000001</v>
      </c>
      <c r="BH36" s="4">
        <f t="shared" si="62"/>
        <v>115361.4</v>
      </c>
      <c r="BI36" s="4">
        <f t="shared" si="62"/>
        <v>114670.24800000001</v>
      </c>
      <c r="BJ36" s="4">
        <f t="shared" si="62"/>
        <v>116154.19199999998</v>
      </c>
      <c r="BK36" s="4">
        <f t="shared" si="62"/>
        <v>91171.872000000003</v>
      </c>
      <c r="BL36" s="4">
        <f t="shared" si="62"/>
        <v>116276.16000000002</v>
      </c>
      <c r="BM36" s="4">
        <f t="shared" si="62"/>
        <v>114832.87199999997</v>
      </c>
      <c r="BN36" s="4">
        <f t="shared" si="62"/>
        <v>115788.288</v>
      </c>
      <c r="BO36" s="4">
        <f t="shared" si="62"/>
        <v>117739.776</v>
      </c>
      <c r="BP36" s="4">
        <f t="shared" si="62"/>
        <v>95155.367999999988</v>
      </c>
      <c r="BQ36" s="4">
        <f t="shared" si="62"/>
        <v>93569.784</v>
      </c>
      <c r="BR36" s="4">
        <f t="shared" si="62"/>
        <v>109722.92399999998</v>
      </c>
      <c r="BS36" s="4">
        <f t="shared" si="62"/>
        <v>126704.424</v>
      </c>
      <c r="BT36" s="4">
        <f t="shared" si="62"/>
        <v>114365.32800000001</v>
      </c>
      <c r="BU36" s="4">
        <f t="shared" si="62"/>
        <v>119000.11199999999</v>
      </c>
      <c r="BV36" s="4">
        <f t="shared" si="62"/>
        <v>119203.39199999999</v>
      </c>
      <c r="BW36" s="4">
        <f t="shared" si="62"/>
        <v>119406.67199999999</v>
      </c>
      <c r="BX36" s="4">
        <f t="shared" si="62"/>
        <v>119609.95199999999</v>
      </c>
      <c r="BY36" s="4">
        <f t="shared" si="62"/>
        <v>119813.23199999999</v>
      </c>
      <c r="BZ36" s="4">
        <f t="shared" si="62"/>
        <v>120016.51199999999</v>
      </c>
      <c r="CA36" s="4">
        <f t="shared" si="62"/>
        <v>115606.87199999999</v>
      </c>
      <c r="CB36" s="4">
        <f t="shared" si="62"/>
        <v>115802.35199999998</v>
      </c>
      <c r="CC36" s="4">
        <f t="shared" si="62"/>
        <v>115997.83200000001</v>
      </c>
      <c r="CD36" s="4">
        <f t="shared" si="62"/>
        <v>116193.31199999999</v>
      </c>
      <c r="CE36" s="4">
        <f t="shared" si="62"/>
        <v>121032.91199999998</v>
      </c>
      <c r="CF36" s="87">
        <f>CE36+CD36+CC36+CB36+CA36+BZ36+BY36+BX36+BW36+BV36+BU36+BT36+BS36+BR36+BQ36+BP36+BO36+BN36+BM36+BL36+BK36+BJ36+BI36+BH36+BG36+BF36+BE36+BD36+BC36+BB36+BA36+AZ36+AY36+AU36+AT36+AS36+AR36+AQ36+AP36+AO36+AN36+AM36+AL36+AK36+AJ36+AI36+AH36+AG36+AF36+AE36+AD36+AC36+AB36+AA36+Z36+Y36+X36+W36+V36+U36+T36+S36+R36+Q36+P36+O36+N36+M36+L36+K36+J36+I36+H36+G36+F36+E36+D36</f>
        <v>10285076.256000003</v>
      </c>
      <c r="CG36" s="88">
        <f>CF36/12</f>
        <v>857089.6880000002</v>
      </c>
      <c r="CH36" s="88">
        <f>CG36*5/100</f>
        <v>42854.484400000016</v>
      </c>
      <c r="CI36" s="89"/>
    </row>
    <row r="37" spans="1:87" s="2" customFormat="1" ht="25.5" customHeight="1" x14ac:dyDescent="0.2">
      <c r="A37" s="21" t="s">
        <v>1</v>
      </c>
      <c r="B37" s="29"/>
      <c r="C37" s="20"/>
      <c r="D37" s="33">
        <v>474.4</v>
      </c>
      <c r="E37" s="34">
        <v>468.6</v>
      </c>
      <c r="F37" s="34">
        <v>465.1</v>
      </c>
      <c r="G37" s="34">
        <v>469.6</v>
      </c>
      <c r="H37" s="34">
        <v>474.5</v>
      </c>
      <c r="I37" s="34">
        <v>455.1</v>
      </c>
      <c r="J37" s="34">
        <v>504.5</v>
      </c>
      <c r="K37" s="34">
        <v>604.4</v>
      </c>
      <c r="L37" s="34">
        <v>741.2</v>
      </c>
      <c r="M37" s="34">
        <v>735.9</v>
      </c>
      <c r="N37" s="34">
        <v>463.4</v>
      </c>
      <c r="O37" s="34">
        <v>467.6</v>
      </c>
      <c r="P37" s="34">
        <v>737.5</v>
      </c>
      <c r="Q37" s="34">
        <v>528.4</v>
      </c>
      <c r="R37" s="34">
        <v>535.4</v>
      </c>
      <c r="S37" s="34">
        <v>492.5</v>
      </c>
      <c r="T37" s="34">
        <v>582.5</v>
      </c>
      <c r="U37" s="34">
        <v>569.4</v>
      </c>
      <c r="V37" s="34">
        <v>609.9</v>
      </c>
      <c r="W37" s="34">
        <v>499.5</v>
      </c>
      <c r="X37" s="34">
        <v>519.70000000000005</v>
      </c>
      <c r="Y37" s="34">
        <v>511.8</v>
      </c>
      <c r="Z37" s="34">
        <v>725.4</v>
      </c>
      <c r="AA37" s="34">
        <v>728.4</v>
      </c>
      <c r="AB37" s="34">
        <v>601.5</v>
      </c>
      <c r="AC37" s="34">
        <v>749.8</v>
      </c>
      <c r="AD37" s="34">
        <v>739.7</v>
      </c>
      <c r="AE37" s="34">
        <v>731.6</v>
      </c>
      <c r="AF37" s="34">
        <v>736.5</v>
      </c>
      <c r="AG37" s="34">
        <v>478.5</v>
      </c>
      <c r="AH37" s="34">
        <v>378.8</v>
      </c>
      <c r="AI37" s="34">
        <v>454.4</v>
      </c>
      <c r="AJ37" s="34">
        <v>738.5</v>
      </c>
      <c r="AK37" s="33">
        <v>465.1</v>
      </c>
      <c r="AL37" s="33">
        <v>732.7</v>
      </c>
      <c r="AM37" s="34">
        <v>562</v>
      </c>
      <c r="AN37" s="34">
        <v>565.9</v>
      </c>
      <c r="AO37" s="34">
        <v>533.29999999999995</v>
      </c>
      <c r="AP37" s="34">
        <v>534.9</v>
      </c>
      <c r="AQ37" s="34">
        <v>561.5</v>
      </c>
      <c r="AR37" s="33">
        <v>543.1</v>
      </c>
      <c r="AS37" s="34">
        <v>577.6</v>
      </c>
      <c r="AT37" s="34">
        <v>582</v>
      </c>
      <c r="AU37" s="34">
        <v>503.7</v>
      </c>
      <c r="AV37" s="61" t="s">
        <v>1</v>
      </c>
      <c r="AW37" s="62"/>
      <c r="AX37" s="20"/>
      <c r="AY37" s="32">
        <v>471.2</v>
      </c>
      <c r="AZ37" s="32">
        <v>727.2</v>
      </c>
      <c r="BA37" s="32">
        <v>586.9</v>
      </c>
      <c r="BB37" s="32">
        <v>379.9</v>
      </c>
      <c r="BC37" s="32">
        <v>504.7</v>
      </c>
      <c r="BD37" s="32">
        <v>558.20000000000005</v>
      </c>
      <c r="BE37" s="32">
        <v>570.9</v>
      </c>
      <c r="BF37" s="32">
        <v>589.70000000000005</v>
      </c>
      <c r="BG37" s="32">
        <v>568.4</v>
      </c>
      <c r="BH37" s="32">
        <v>567.5</v>
      </c>
      <c r="BI37" s="32">
        <v>564.1</v>
      </c>
      <c r="BJ37" s="32">
        <v>571.4</v>
      </c>
      <c r="BK37" s="32">
        <v>466.4</v>
      </c>
      <c r="BL37" s="32">
        <v>572</v>
      </c>
      <c r="BM37" s="32">
        <v>564.9</v>
      </c>
      <c r="BN37" s="32">
        <v>569.6</v>
      </c>
      <c r="BO37" s="32">
        <v>579.20000000000005</v>
      </c>
      <c r="BP37" s="32">
        <v>468.1</v>
      </c>
      <c r="BQ37" s="32">
        <v>460.3</v>
      </c>
      <c r="BR37" s="32">
        <v>561.29999999999995</v>
      </c>
      <c r="BS37" s="32">
        <v>623.29999999999995</v>
      </c>
      <c r="BT37" s="32">
        <v>562.6</v>
      </c>
      <c r="BU37" s="32">
        <v>585.4</v>
      </c>
      <c r="BV37" s="32">
        <v>586.4</v>
      </c>
      <c r="BW37" s="32">
        <v>587.4</v>
      </c>
      <c r="BX37" s="32">
        <v>588.4</v>
      </c>
      <c r="BY37" s="32">
        <v>589.4</v>
      </c>
      <c r="BZ37" s="32">
        <v>590.4</v>
      </c>
      <c r="CA37" s="32">
        <v>591.4</v>
      </c>
      <c r="CB37" s="32">
        <v>592.4</v>
      </c>
      <c r="CC37" s="32">
        <v>593.4</v>
      </c>
      <c r="CD37" s="32">
        <v>594.4</v>
      </c>
      <c r="CE37" s="32">
        <v>595.4</v>
      </c>
      <c r="CF37" s="87">
        <f>CE37+CD37+CC37+CB37+CA37+BZ37+BY37+BX37+BW37+BV37+BU37+BT37+BS37+BR37+BQ37+BP37+BO37+BN37+BM37+BL37+BK37+BJ37+BI37+BH37+BG37+BF37+BE37+BD37+BC37+BB37+BA37+AZ37+AY37+AU37+AT37+AS37+AR37+AQ37+AP37+AO37+AN37+AM37+AL37+AK37+AJ37+AI37+AH37+AG37+AF37+AE37+AD37+AC37+AB37+AA37+Z37+Y37+X37+W37+V37+U37+T37+S37+R37+Q37+P37+O37+N37+M37+L37+K37+J37+I37+H37+G37+F37+E37+D37</f>
        <v>43718.000000000007</v>
      </c>
      <c r="CG37" s="88"/>
      <c r="CH37" s="90">
        <f>CF37*70*80/100</f>
        <v>2448208.0000000005</v>
      </c>
      <c r="CI37" s="91"/>
    </row>
    <row r="38" spans="1:87" s="2" customFormat="1" ht="25.5" customHeight="1" x14ac:dyDescent="0.2">
      <c r="A38" s="21" t="s">
        <v>49</v>
      </c>
      <c r="B38" s="30"/>
      <c r="C38" s="20">
        <f>C35+C34+C28+C24+C14+C9</f>
        <v>22.1</v>
      </c>
      <c r="D38" s="5">
        <f>D36 /12/D37</f>
        <v>21.449999999999996</v>
      </c>
      <c r="E38" s="5">
        <f t="shared" ref="E38:AU38" si="63">E36 /12/E37</f>
        <v>21.45</v>
      </c>
      <c r="F38" s="5">
        <f t="shared" si="63"/>
        <v>21.45</v>
      </c>
      <c r="G38" s="5">
        <f t="shared" si="63"/>
        <v>21.45</v>
      </c>
      <c r="H38" s="5">
        <f t="shared" si="63"/>
        <v>22.099999999999998</v>
      </c>
      <c r="I38" s="5">
        <f t="shared" si="63"/>
        <v>21.45</v>
      </c>
      <c r="J38" s="5">
        <f t="shared" si="63"/>
        <v>21.45</v>
      </c>
      <c r="K38" s="5">
        <f t="shared" si="63"/>
        <v>21.45</v>
      </c>
      <c r="L38" s="5">
        <f t="shared" si="63"/>
        <v>21.45</v>
      </c>
      <c r="M38" s="5">
        <f t="shared" si="63"/>
        <v>21.45</v>
      </c>
      <c r="N38" s="5">
        <f t="shared" si="63"/>
        <v>21.45</v>
      </c>
      <c r="O38" s="5">
        <f t="shared" si="63"/>
        <v>21.45</v>
      </c>
      <c r="P38" s="5">
        <f>P36 /12/P37</f>
        <v>22.1</v>
      </c>
      <c r="Q38" s="5">
        <f t="shared" si="63"/>
        <v>22.1</v>
      </c>
      <c r="R38" s="5">
        <f t="shared" si="63"/>
        <v>21.45</v>
      </c>
      <c r="S38" s="5">
        <f t="shared" si="63"/>
        <v>21.45</v>
      </c>
      <c r="T38" s="5">
        <f t="shared" si="63"/>
        <v>21.45</v>
      </c>
      <c r="U38" s="5">
        <f t="shared" si="63"/>
        <v>21.449999999999996</v>
      </c>
      <c r="V38" s="5">
        <f t="shared" si="63"/>
        <v>21.450000000000003</v>
      </c>
      <c r="W38" s="5">
        <f t="shared" si="63"/>
        <v>21.45</v>
      </c>
      <c r="X38" s="5">
        <f t="shared" si="63"/>
        <v>21.45</v>
      </c>
      <c r="Y38" s="5">
        <f t="shared" si="63"/>
        <v>21.45</v>
      </c>
      <c r="Z38" s="5">
        <f t="shared" si="63"/>
        <v>21.45</v>
      </c>
      <c r="AA38" s="5">
        <f t="shared" si="63"/>
        <v>21.450000000000003</v>
      </c>
      <c r="AB38" s="5">
        <f t="shared" si="63"/>
        <v>22.1</v>
      </c>
      <c r="AC38" s="5">
        <f t="shared" si="63"/>
        <v>22.099999999999998</v>
      </c>
      <c r="AD38" s="5">
        <f t="shared" si="63"/>
        <v>22.1</v>
      </c>
      <c r="AE38" s="5">
        <f t="shared" si="63"/>
        <v>22.1</v>
      </c>
      <c r="AF38" s="5">
        <f t="shared" si="63"/>
        <v>22.099999999999998</v>
      </c>
      <c r="AG38" s="5">
        <f t="shared" si="63"/>
        <v>21.45</v>
      </c>
      <c r="AH38" s="5">
        <f t="shared" si="63"/>
        <v>21.45</v>
      </c>
      <c r="AI38" s="5">
        <f t="shared" si="63"/>
        <v>21.45</v>
      </c>
      <c r="AJ38" s="5">
        <f t="shared" si="63"/>
        <v>21.45</v>
      </c>
      <c r="AK38" s="5">
        <f t="shared" si="63"/>
        <v>22.1</v>
      </c>
      <c r="AL38" s="5">
        <f t="shared" si="63"/>
        <v>22.100000000000005</v>
      </c>
      <c r="AM38" s="5">
        <f t="shared" si="63"/>
        <v>22.100000000000005</v>
      </c>
      <c r="AN38" s="5">
        <f t="shared" si="63"/>
        <v>22.1</v>
      </c>
      <c r="AO38" s="5">
        <f t="shared" si="63"/>
        <v>22.1</v>
      </c>
      <c r="AP38" s="5">
        <f t="shared" si="63"/>
        <v>22.1</v>
      </c>
      <c r="AQ38" s="5">
        <f t="shared" si="63"/>
        <v>22.099999999999998</v>
      </c>
      <c r="AR38" s="5">
        <f t="shared" si="63"/>
        <v>22.1</v>
      </c>
      <c r="AS38" s="5">
        <f t="shared" si="63"/>
        <v>22.099999999999998</v>
      </c>
      <c r="AT38" s="5">
        <f t="shared" si="63"/>
        <v>22.100000000000005</v>
      </c>
      <c r="AU38" s="5">
        <f t="shared" si="63"/>
        <v>21.45</v>
      </c>
      <c r="AV38" s="21" t="s">
        <v>51</v>
      </c>
      <c r="AW38" s="20"/>
      <c r="AX38" s="20"/>
      <c r="AY38" s="5">
        <f t="shared" ref="AY38:BU38" si="64">AY36/12/AY37</f>
        <v>16.289999999999996</v>
      </c>
      <c r="AZ38" s="5">
        <f t="shared" si="64"/>
        <v>16.940000000000001</v>
      </c>
      <c r="BA38" s="5">
        <f t="shared" si="64"/>
        <v>16.290000000000003</v>
      </c>
      <c r="BB38" s="5">
        <f t="shared" si="64"/>
        <v>16.940000000000001</v>
      </c>
      <c r="BC38" s="5">
        <f t="shared" si="64"/>
        <v>16.29</v>
      </c>
      <c r="BD38" s="5">
        <f t="shared" si="64"/>
        <v>16.940000000000001</v>
      </c>
      <c r="BE38" s="5">
        <f t="shared" si="64"/>
        <v>16.940000000000001</v>
      </c>
      <c r="BF38" s="5">
        <f t="shared" si="64"/>
        <v>16.290000000000003</v>
      </c>
      <c r="BG38" s="5">
        <f t="shared" si="64"/>
        <v>16.290000000000003</v>
      </c>
      <c r="BH38" s="5">
        <f t="shared" si="64"/>
        <v>16.939999999999998</v>
      </c>
      <c r="BI38" s="5">
        <f t="shared" si="64"/>
        <v>16.940000000000001</v>
      </c>
      <c r="BJ38" s="5">
        <f t="shared" si="64"/>
        <v>16.939999999999998</v>
      </c>
      <c r="BK38" s="5">
        <f t="shared" si="64"/>
        <v>16.29</v>
      </c>
      <c r="BL38" s="5">
        <f t="shared" si="64"/>
        <v>16.940000000000005</v>
      </c>
      <c r="BM38" s="5">
        <f t="shared" si="64"/>
        <v>16.939999999999994</v>
      </c>
      <c r="BN38" s="5">
        <f t="shared" si="64"/>
        <v>16.939999999999998</v>
      </c>
      <c r="BO38" s="5">
        <f t="shared" si="64"/>
        <v>16.939999999999998</v>
      </c>
      <c r="BP38" s="5">
        <f t="shared" si="64"/>
        <v>16.939999999999998</v>
      </c>
      <c r="BQ38" s="5">
        <f t="shared" si="64"/>
        <v>16.940000000000001</v>
      </c>
      <c r="BR38" s="5">
        <f t="shared" si="64"/>
        <v>16.29</v>
      </c>
      <c r="BS38" s="5">
        <f t="shared" si="64"/>
        <v>16.940000000000001</v>
      </c>
      <c r="BT38" s="5">
        <f t="shared" si="64"/>
        <v>16.940000000000001</v>
      </c>
      <c r="BU38" s="5">
        <f t="shared" si="64"/>
        <v>16.940000000000001</v>
      </c>
      <c r="BV38" s="5">
        <f t="shared" ref="BV38:CA38" si="65">BV36/12/BV37</f>
        <v>16.940000000000001</v>
      </c>
      <c r="BW38" s="5">
        <f t="shared" si="65"/>
        <v>16.939999999999998</v>
      </c>
      <c r="BX38" s="5">
        <f t="shared" si="65"/>
        <v>16.939999999999998</v>
      </c>
      <c r="BY38" s="5">
        <f t="shared" si="65"/>
        <v>16.940000000000001</v>
      </c>
      <c r="BZ38" s="5">
        <f t="shared" si="65"/>
        <v>16.939999999999998</v>
      </c>
      <c r="CA38" s="5">
        <f t="shared" si="65"/>
        <v>16.29</v>
      </c>
      <c r="CB38" s="5">
        <f t="shared" ref="CB38:CD38" si="66">CB36/12/CB37</f>
        <v>16.29</v>
      </c>
      <c r="CC38" s="5">
        <f t="shared" si="66"/>
        <v>16.290000000000003</v>
      </c>
      <c r="CD38" s="5">
        <f t="shared" si="66"/>
        <v>16.29</v>
      </c>
      <c r="CE38" s="5">
        <f t="shared" ref="CE38" si="67">CE36/12/CE37</f>
        <v>16.939999999999998</v>
      </c>
      <c r="CF38" s="92"/>
      <c r="CG38" s="91"/>
      <c r="CH38" s="91"/>
      <c r="CI38" s="91"/>
    </row>
    <row r="39" spans="1:87" s="2" customFormat="1" ht="15.75" customHeight="1" x14ac:dyDescent="0.2">
      <c r="A39" s="7"/>
      <c r="B39" s="9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9"/>
      <c r="AW39" s="9"/>
      <c r="AX39" s="9"/>
      <c r="AY39" s="45"/>
      <c r="AZ39" s="35"/>
      <c r="BA39" s="36"/>
      <c r="BB39" s="35"/>
      <c r="BC39" s="35"/>
      <c r="BD39" s="35">
        <f>BD36/12</f>
        <v>9455.9080000000013</v>
      </c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45"/>
      <c r="BW39" s="45"/>
      <c r="BX39" s="45"/>
      <c r="BY39" s="45"/>
      <c r="BZ39" s="45"/>
      <c r="CA39" s="8"/>
      <c r="CB39" s="8"/>
      <c r="CC39" s="8"/>
      <c r="CD39" s="8"/>
      <c r="CE39" s="8"/>
      <c r="CF39" s="35"/>
      <c r="CG39" s="37"/>
      <c r="CH39" s="37"/>
    </row>
    <row r="40" spans="1:87" s="2" customFormat="1" ht="25.5" customHeight="1" x14ac:dyDescent="0.2">
      <c r="A40" s="7"/>
      <c r="B40" s="9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9"/>
      <c r="AW40" s="9"/>
      <c r="AX40" s="9"/>
      <c r="AY40" s="45"/>
      <c r="AZ40" s="35"/>
      <c r="BA40" s="36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45"/>
      <c r="BW40" s="45"/>
      <c r="BX40" s="45"/>
      <c r="BY40" s="45"/>
      <c r="BZ40" s="45"/>
      <c r="CA40" s="8"/>
      <c r="CB40" s="8"/>
      <c r="CC40" s="8"/>
      <c r="CD40" s="8"/>
      <c r="CE40" s="8"/>
      <c r="CF40" s="35"/>
      <c r="CG40" s="38"/>
      <c r="CH40" s="37"/>
    </row>
    <row r="41" spans="1:87" s="1" customFormat="1" ht="12.75" customHeight="1" x14ac:dyDescent="0.2">
      <c r="A41" s="39"/>
      <c r="B41" s="46"/>
      <c r="C41" s="46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6"/>
      <c r="AW41" s="46"/>
      <c r="AX41" s="46"/>
      <c r="AY41" s="45"/>
      <c r="AZ41" s="39"/>
      <c r="BA41" s="43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35"/>
      <c r="CG41" s="37"/>
      <c r="CH41" s="37"/>
      <c r="CI41" s="15"/>
    </row>
    <row r="42" spans="1:87" s="1" customFormat="1" ht="12.75" hidden="1" customHeight="1" x14ac:dyDescent="0.2">
      <c r="A42" s="39"/>
      <c r="B42" s="46"/>
      <c r="C42" s="46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6"/>
      <c r="AW42" s="46"/>
      <c r="AX42" s="46"/>
      <c r="AY42" s="45"/>
      <c r="AZ42" s="39"/>
      <c r="BA42" s="43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35"/>
      <c r="CG42" s="37"/>
      <c r="CH42" s="37"/>
      <c r="CI42" s="15"/>
    </row>
    <row r="43" spans="1:87" s="1" customFormat="1" x14ac:dyDescent="0.2">
      <c r="A43" s="39"/>
      <c r="B43" s="46"/>
      <c r="C43" s="46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6"/>
      <c r="AW43" s="46"/>
      <c r="AX43" s="46"/>
      <c r="AY43" s="45"/>
      <c r="AZ43" s="39"/>
      <c r="BA43" s="43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35"/>
      <c r="CG43" s="37"/>
      <c r="CH43" s="37"/>
      <c r="CI43" s="15"/>
    </row>
    <row r="44" spans="1:87" s="1" customFormat="1" x14ac:dyDescent="0.2">
      <c r="A44" s="39"/>
      <c r="B44" s="46"/>
      <c r="C44" s="46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6"/>
      <c r="AW44" s="46"/>
      <c r="AX44" s="46"/>
      <c r="AY44" s="45"/>
      <c r="AZ44" s="39"/>
      <c r="BA44" s="43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35"/>
      <c r="CG44" s="37"/>
      <c r="CH44" s="37"/>
      <c r="CI44" s="15"/>
    </row>
    <row r="45" spans="1:87" s="1" customFormat="1" x14ac:dyDescent="0.2">
      <c r="A45" s="39" t="s">
        <v>0</v>
      </c>
      <c r="B45" s="46"/>
      <c r="C45" s="46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6"/>
      <c r="AW45" s="46"/>
      <c r="AX45" s="46"/>
      <c r="AY45" s="45"/>
      <c r="AZ45" s="39"/>
      <c r="BA45" s="43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35"/>
      <c r="CG45" s="37"/>
      <c r="CH45" s="37"/>
      <c r="CI45" s="15"/>
    </row>
    <row r="46" spans="1:87" s="1" customFormat="1" x14ac:dyDescent="0.2">
      <c r="A46" s="39"/>
      <c r="B46" s="46"/>
      <c r="C46" s="46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6"/>
      <c r="AW46" s="46"/>
      <c r="AX46" s="46"/>
      <c r="AY46" s="45"/>
      <c r="AZ46" s="39"/>
      <c r="BA46" s="43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35"/>
      <c r="CG46" s="2"/>
      <c r="CH46" s="2"/>
      <c r="CI46" s="15"/>
    </row>
  </sheetData>
  <mergeCells count="6">
    <mergeCell ref="A6:A8"/>
    <mergeCell ref="B7:B8"/>
    <mergeCell ref="C7:C8"/>
    <mergeCell ref="AX7:AX8"/>
    <mergeCell ref="AV7:AV8"/>
    <mergeCell ref="AW7:AW8"/>
  </mergeCells>
  <pageMargins left="0.23622047244094491" right="0.11811023622047245" top="0.23622047244094491" bottom="0.19685039370078741" header="0.31496062992125984" footer="0.31496062992125984"/>
  <pageSetup paperSize="9" scale="47" firstPageNumber="0" orientation="landscape" r:id="rId1"/>
  <headerFooter alignWithMargins="0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2017-11-24T14:09:13Z</dcterms:modified>
</cp:coreProperties>
</file>